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autoCompressPictures="0"/>
  <mc:AlternateContent xmlns:mc="http://schemas.openxmlformats.org/markup-compatibility/2006">
    <mc:Choice Requires="x15">
      <x15ac:absPath xmlns:x15ac="http://schemas.microsoft.com/office/spreadsheetml/2010/11/ac" url="https://d.docs.live.net/ef4641ae7ee2d7b5/Documents/"/>
    </mc:Choice>
  </mc:AlternateContent>
  <xr:revisionPtr revIDLastSave="0" documentId="8_{389D8C4F-D908-4DC1-92D9-0EE66C45A2E9}" xr6:coauthVersionLast="47" xr6:coauthVersionMax="47" xr10:uidLastSave="{00000000-0000-0000-0000-000000000000}"/>
  <bookViews>
    <workbookView xWindow="-190" yWindow="300" windowWidth="14400" windowHeight="7270" tabRatio="820" xr2:uid="{00000000-000D-0000-FFFF-FFFF00000000}"/>
  </bookViews>
  <sheets>
    <sheet name="Cover" sheetId="8" r:id="rId1"/>
    <sheet name="ESG Performance Data 1" sheetId="1" r:id="rId2"/>
    <sheet name="ESG Performance Data 2" sheetId="2" r:id="rId3"/>
    <sheet name="ESG Performance Data 3" sheetId="3" r:id="rId4"/>
    <sheet name="ESG Performance Data 4" sheetId="4" r:id="rId5"/>
    <sheet name="Climate Change Scenario" sheetId="10" r:id="rId6"/>
    <sheet name="Glossary"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9" i="2" l="1"/>
  <c r="L49" i="2" s="1"/>
  <c r="F57" i="2"/>
  <c r="J141" i="2" l="1"/>
  <c r="J142" i="2"/>
  <c r="E75" i="2"/>
  <c r="J130" i="2"/>
  <c r="J123" i="2"/>
  <c r="E74" i="2" s="1"/>
  <c r="J124" i="2"/>
  <c r="E72" i="2" s="1"/>
  <c r="J122" i="2"/>
  <c r="E73" i="2" s="1"/>
  <c r="E82" i="2"/>
  <c r="J127" i="2"/>
  <c r="E17" i="4"/>
  <c r="F17" i="4"/>
  <c r="D17" i="4"/>
  <c r="J153" i="2"/>
  <c r="J129" i="2"/>
  <c r="J128" i="2"/>
  <c r="J148" i="2"/>
  <c r="J147" i="2"/>
  <c r="J144" i="2"/>
  <c r="J139" i="2"/>
  <c r="J138" i="2"/>
  <c r="J137" i="2"/>
  <c r="J133" i="2"/>
  <c r="E77" i="2" s="1"/>
  <c r="J134" i="2"/>
  <c r="J1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tc={40924891-F3B3-4006-A25E-B94CBAD7A577}</author>
    <author>AnneMarie Nieuwoudt</author>
    <author>Elrina Cilliers</author>
  </authors>
  <commentList>
    <comment ref="N5" authorId="0" shapeId="0" xr:uid="{40924891-F3B3-4006-A25E-B94CBAD7A577}">
      <text>
        <t>[Threaded comment]
Your version of Excel allows you to read this threaded comment; however, any edits to it will get removed if the file is opened in a newer version of Excel. Learn more: https://go.microsoft.com/fwlink/?linkid=870924
Comment:
    Excluded the 4 Board Members, because they are not employees</t>
      </text>
    </comment>
    <comment ref="F56" authorId="1" shapeId="0" xr:uid="{454B9FE6-DC4C-45A4-B114-C338C9F4C24A}">
      <text>
        <r>
          <rPr>
            <b/>
            <sz val="9"/>
            <color indexed="81"/>
            <rFont val="Tahoma"/>
            <family val="2"/>
          </rPr>
          <t>AnneMarie Nieuwoudt:</t>
        </r>
        <r>
          <rPr>
            <sz val="9"/>
            <color indexed="81"/>
            <rFont val="Tahoma"/>
            <family val="2"/>
          </rPr>
          <t xml:space="preserve">
No spend for community at either op</t>
        </r>
      </text>
    </comment>
    <comment ref="G127" authorId="2" shapeId="0" xr:uid="{A3896BB7-085B-4786-AC63-09202C2899C7}">
      <text>
        <r>
          <rPr>
            <sz val="10"/>
            <rFont val="Arial"/>
            <family val="2"/>
          </rPr>
          <t>Elrina Cilliers:
Quarry water / Raw water</t>
        </r>
      </text>
    </comment>
    <comment ref="G153" authorId="2" shapeId="0" xr:uid="{E925DE87-2D41-4E2B-BA57-F73182C409E2}">
      <text>
        <r>
          <rPr>
            <sz val="10"/>
            <rFont val="Arial"/>
            <family val="2"/>
          </rPr>
          <t>Elrina Cilliers:
This is the rand value as determined end of June 24 and submitted to the DMPR in Feb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tc={3D9B13F2-6E21-4E9F-AF83-EBCF4E27023A}</author>
  </authors>
  <commentList>
    <comment ref="B14" authorId="0" shapeId="0" xr:uid="{3D9B13F2-6E21-4E9F-AF83-EBCF4E27023A}">
      <text>
        <t xml:space="preserve">[Threaded comment]
Your version of Excel allows you to read this threaded comment; however, any edits to it will get removed if the file is opened in a newer version of Excel. Learn more: https://go.microsoft.com/fwlink/?linkid=870924
Comment:
    No rehab was concluded in FY 2025 due to cost cutting therefore the figures stayed identical to FY2024.  We wont know what the CRD footprint expansion is until after the measurements and data was obtained.  This could increase the disturbed area with a few hectares. </t>
      </text>
    </comment>
  </commentList>
</comments>
</file>

<file path=xl/sharedStrings.xml><?xml version="1.0" encoding="utf-8"?>
<sst xmlns="http://schemas.openxmlformats.org/spreadsheetml/2006/main" count="680" uniqueCount="477">
  <si>
    <t>US$ million</t>
  </si>
  <si>
    <t>FY2025</t>
  </si>
  <si>
    <t>FY 2024</t>
  </si>
  <si>
    <t>FY 2023</t>
  </si>
  <si>
    <t>FY 2022</t>
  </si>
  <si>
    <t>Financial value-added statement</t>
  </si>
  <si>
    <t>Value added</t>
  </si>
  <si>
    <t>Revenue</t>
  </si>
  <si>
    <t>585.21</t>
  </si>
  <si>
    <t>Paid to suppliers for material and services</t>
  </si>
  <si>
    <t>(152.99)</t>
  </si>
  <si>
    <t>Income from investments</t>
  </si>
  <si>
    <t>0.37</t>
  </si>
  <si>
    <t>Wealth created</t>
  </si>
  <si>
    <t>432.59</t>
  </si>
  <si>
    <t>Wealth distribution</t>
  </si>
  <si>
    <t>Employees</t>
  </si>
  <si>
    <t>145.97</t>
  </si>
  <si>
    <t>Net salaries and benefits</t>
  </si>
  <si>
    <t>119.29</t>
  </si>
  <si>
    <t>Salary-related taxes</t>
  </si>
  <si>
    <t>26.68</t>
  </si>
  <si>
    <t>Providers of capital</t>
  </si>
  <si>
    <t>32.51</t>
  </si>
  <si>
    <t>Finance cost</t>
  </si>
  <si>
    <t>Dividends paid</t>
  </si>
  <si>
    <t>—</t>
  </si>
  <si>
    <t>Governments</t>
  </si>
  <si>
    <t>Tax paid</t>
  </si>
  <si>
    <t>30.98</t>
  </si>
  <si>
    <t>Reinvested in the Group</t>
  </si>
  <si>
    <t>223.13</t>
  </si>
  <si>
    <t>Depreciation and capital items</t>
  </si>
  <si>
    <t>135.01</t>
  </si>
  <si>
    <t>Accumulated profits/(losses)</t>
  </si>
  <si>
    <t>88.13</t>
  </si>
  <si>
    <t>FY 2025</t>
  </si>
  <si>
    <t>LTI breakdown by workforce type</t>
  </si>
  <si>
    <t>Employee</t>
  </si>
  <si>
    <t>4</t>
  </si>
  <si>
    <t>6</t>
  </si>
  <si>
    <t>Contractor</t>
  </si>
  <si>
    <t>11</t>
  </si>
  <si>
    <t>LTI breakdown by gender</t>
  </si>
  <si>
    <t>Male</t>
  </si>
  <si>
    <t>9</t>
  </si>
  <si>
    <t>13</t>
  </si>
  <si>
    <t>Female</t>
  </si>
  <si>
    <t>1</t>
  </si>
  <si>
    <t>Koffiefontein Mine</t>
  </si>
  <si>
    <t>Cullinan Mine</t>
  </si>
  <si>
    <t>Finsch Mine</t>
  </si>
  <si>
    <t>Workplace safety and occupational health</t>
  </si>
  <si>
    <t>Group safety data</t>
  </si>
  <si>
    <t>LIFR unit calculations</t>
  </si>
  <si>
    <t>Rate per 200,000 hours</t>
  </si>
  <si>
    <t>Rate per million hours</t>
  </si>
  <si>
    <t>Number of LTIs</t>
  </si>
  <si>
    <t>10</t>
  </si>
  <si>
    <t>17</t>
  </si>
  <si>
    <t>15</t>
  </si>
  <si>
    <t>LTI – male/female breakdown</t>
  </si>
  <si>
    <t>11 males
2 females</t>
  </si>
  <si>
    <t>9 males
1 females</t>
  </si>
  <si>
    <t>13 males
4 females</t>
  </si>
  <si>
    <t>11 males
4 females</t>
  </si>
  <si>
    <t>LTI – employee/contractor breakdown</t>
  </si>
  <si>
    <t>6 employees
7 contractors</t>
  </si>
  <si>
    <t>4 employees
6 contractors</t>
  </si>
  <si>
    <t>6 employees
11 contractors</t>
  </si>
  <si>
    <t>12 employees
3 contractors</t>
  </si>
  <si>
    <t>FIFR unit calculations</t>
  </si>
  <si>
    <t>0</t>
  </si>
  <si>
    <t>Number of fatalities</t>
  </si>
  <si>
    <t>Fatal accident – male/female breakdown</t>
  </si>
  <si>
    <t>N/A</t>
  </si>
  <si>
    <t>Fatal accident – employee/contractor breakdown</t>
  </si>
  <si>
    <t>Finsch</t>
  </si>
  <si>
    <t>Cullinan</t>
  </si>
  <si>
    <t>Koffiefontein</t>
  </si>
  <si>
    <t>Williamson</t>
  </si>
  <si>
    <t>Petra Group</t>
  </si>
  <si>
    <t>Safety per operation – FY 2025</t>
  </si>
  <si>
    <t>LTIFR</t>
  </si>
  <si>
    <t>LTIs</t>
  </si>
  <si>
    <t>Total
FY 2025</t>
  </si>
  <si>
    <t>Total
FY 2024</t>
  </si>
  <si>
    <t>Total
FY 2023</t>
  </si>
  <si>
    <t>Contractors</t>
  </si>
  <si>
    <t>TB</t>
  </si>
  <si>
    <t>People</t>
  </si>
  <si>
    <t xml:space="preserve">Williamson </t>
  </si>
  <si>
    <t>Johannesburg Office</t>
  </si>
  <si>
    <t>London Office</t>
  </si>
  <si>
    <t>Antwerp Office</t>
  </si>
  <si>
    <t>Board</t>
  </si>
  <si>
    <t>Data per operation – FY 2025</t>
  </si>
  <si>
    <t>Employee and contractor breakdown</t>
  </si>
  <si>
    <t>5043</t>
  </si>
  <si>
    <t>Permanent and part-time employees</t>
  </si>
  <si>
    <t>3050</t>
  </si>
  <si>
    <t>1993</t>
  </si>
  <si>
    <t>Rate of employee recruitment</t>
  </si>
  <si>
    <t>Group terminations by type and gender</t>
  </si>
  <si>
    <t>Voluntary terminations</t>
  </si>
  <si>
    <t>73</t>
  </si>
  <si>
    <t>120</t>
  </si>
  <si>
    <t>Involuntary terminations</t>
  </si>
  <si>
    <t>409</t>
  </si>
  <si>
    <t>545</t>
  </si>
  <si>
    <t>116</t>
  </si>
  <si>
    <t>522</t>
  </si>
  <si>
    <t>366</t>
  </si>
  <si>
    <t>143</t>
  </si>
  <si>
    <t>Recruitment by gender</t>
  </si>
  <si>
    <t>92</t>
  </si>
  <si>
    <t>220</t>
  </si>
  <si>
    <t>51</t>
  </si>
  <si>
    <t>96</t>
  </si>
  <si>
    <t>Total recruitment</t>
  </si>
  <si>
    <t>316</t>
  </si>
  <si>
    <t>Recruitment by area</t>
  </si>
  <si>
    <t>Gauteng</t>
  </si>
  <si>
    <t>43</t>
  </si>
  <si>
    <t>184</t>
  </si>
  <si>
    <t>Northern Cape</t>
  </si>
  <si>
    <t>36</t>
  </si>
  <si>
    <t>Free State</t>
  </si>
  <si>
    <t>5</t>
  </si>
  <si>
    <t>Recruitment by age group</t>
  </si>
  <si>
    <t>18-29</t>
  </si>
  <si>
    <t>41</t>
  </si>
  <si>
    <t>71</t>
  </si>
  <si>
    <t>30-50</t>
  </si>
  <si>
    <t>87</t>
  </si>
  <si>
    <t>216</t>
  </si>
  <si>
    <t>51+</t>
  </si>
  <si>
    <t>29</t>
  </si>
  <si>
    <t>18 - 29</t>
  </si>
  <si>
    <t>30 - 50</t>
  </si>
  <si>
    <t>Total</t>
  </si>
  <si>
    <t>Employee breakdown by age group</t>
  </si>
  <si>
    <t>Senior Management (E1 &amp; above)</t>
  </si>
  <si>
    <t>Management (D Band)</t>
  </si>
  <si>
    <t>Employees (A to C Band)</t>
  </si>
  <si>
    <t>Total FY 2025</t>
  </si>
  <si>
    <t>Total FY 2024</t>
  </si>
  <si>
    <t>156</t>
  </si>
  <si>
    <t>489</t>
  </si>
  <si>
    <t>1688</t>
  </si>
  <si>
    <t>100</t>
  </si>
  <si>
    <t>504</t>
  </si>
  <si>
    <t>662</t>
  </si>
  <si>
    <t>2348</t>
  </si>
  <si>
    <t>Total FY 2023</t>
  </si>
  <si>
    <t>78</t>
  </si>
  <si>
    <t>191</t>
  </si>
  <si>
    <t>480</t>
  </si>
  <si>
    <t>1715</t>
  </si>
  <si>
    <t>91</t>
  </si>
  <si>
    <t>495</t>
  </si>
  <si>
    <t>649</t>
  </si>
  <si>
    <t>2401</t>
  </si>
  <si>
    <t>Age distribution</t>
  </si>
  <si>
    <t>South Africa Total</t>
  </si>
  <si>
    <t>Training spend per operation</t>
  </si>
  <si>
    <t>Training spend FY 2025</t>
  </si>
  <si>
    <t>WDL</t>
  </si>
  <si>
    <t>Training spend FY 2024</t>
  </si>
  <si>
    <t>US$</t>
  </si>
  <si>
    <t>Training spend FY 2023</t>
  </si>
  <si>
    <t>Training spend</t>
  </si>
  <si>
    <t>FY2024</t>
  </si>
  <si>
    <t>FY2023</t>
  </si>
  <si>
    <t>Community</t>
  </si>
  <si>
    <t>Environment</t>
  </si>
  <si>
    <t>Unit</t>
  </si>
  <si>
    <t>Group environmental data</t>
  </si>
  <si>
    <t>Water consumption by source</t>
  </si>
  <si>
    <t>m3 (unless otherwise indicated)</t>
  </si>
  <si>
    <t>Municipal water</t>
  </si>
  <si>
    <t>Surface water</t>
  </si>
  <si>
    <t>Ground water</t>
  </si>
  <si>
    <t>Total water usage</t>
  </si>
  <si>
    <t>Recycled water</t>
  </si>
  <si>
    <t>Rain water</t>
  </si>
  <si>
    <t>mm</t>
  </si>
  <si>
    <t>%</t>
  </si>
  <si>
    <t>Recycled</t>
  </si>
  <si>
    <t>Business waste and waste recycling
(excluding WDL)</t>
  </si>
  <si>
    <t>t (unless otherwise
indicated)</t>
  </si>
  <si>
    <t>Hazardous waste disposed</t>
  </si>
  <si>
    <t>Total waste to landfill</t>
  </si>
  <si>
    <t>Total waste recycled</t>
  </si>
  <si>
    <t>Total waste incinerated</t>
  </si>
  <si>
    <t>Total waste generated</t>
  </si>
  <si>
    <t>Recycled waste as a percentage of total waste</t>
  </si>
  <si>
    <t>Mine waste generated</t>
  </si>
  <si>
    <t>t</t>
  </si>
  <si>
    <t>Coarse</t>
  </si>
  <si>
    <t>Fines</t>
  </si>
  <si>
    <t>Energy consumption</t>
  </si>
  <si>
    <t>Total diesel consumption</t>
  </si>
  <si>
    <t>L</t>
  </si>
  <si>
    <t>Total electricity consumption</t>
  </si>
  <si>
    <t>kWh</t>
  </si>
  <si>
    <t>GJ</t>
  </si>
  <si>
    <t>Total energy consumption1</t>
  </si>
  <si>
    <t>Energy efficiency</t>
  </si>
  <si>
    <t>Electricity efficiency</t>
  </si>
  <si>
    <t>kWh/t</t>
  </si>
  <si>
    <t>Diesel efficiency in TMMs</t>
  </si>
  <si>
    <t>L/t</t>
  </si>
  <si>
    <t>Carbon footprint</t>
  </si>
  <si>
    <t>Scope 1</t>
  </si>
  <si>
    <t>tCO2-e</t>
  </si>
  <si>
    <t>Scope 2</t>
  </si>
  <si>
    <t>Total tCO2-e (Scopes 1 and 2)</t>
  </si>
  <si>
    <t>Intensity indicator 1</t>
  </si>
  <si>
    <t>tCO2-e/ct</t>
  </si>
  <si>
    <t>Intensity indicator 2</t>
  </si>
  <si>
    <t>tCO2-e/t</t>
  </si>
  <si>
    <t>Scope 3</t>
  </si>
  <si>
    <t>Total tCO2-e (Scopes 1, 2 and 3)</t>
  </si>
  <si>
    <t>Ozone-depleting substances</t>
  </si>
  <si>
    <t>kg</t>
  </si>
  <si>
    <t>1,1,1-trichloroethane (TCA)</t>
  </si>
  <si>
    <t>Carbon tetrachloride (CTC)</t>
  </si>
  <si>
    <t>Halon</t>
  </si>
  <si>
    <t>Methyl bromide</t>
  </si>
  <si>
    <t>R134a</t>
  </si>
  <si>
    <t>R-410</t>
  </si>
  <si>
    <t>R507</t>
  </si>
  <si>
    <t>R-404</t>
  </si>
  <si>
    <t>Total ozone depleting substances</t>
  </si>
  <si>
    <t>R22</t>
  </si>
  <si>
    <t>1.	This figure excludes petrol, jet fuel and LPG.</t>
  </si>
  <si>
    <t>Environmental data per operation – FY 2025</t>
  </si>
  <si>
    <t>Total water efficiency</t>
  </si>
  <si>
    <t>m3/t</t>
  </si>
  <si>
    <t>Municipal</t>
  </si>
  <si>
    <t>m3</t>
  </si>
  <si>
    <t>Waste generated</t>
  </si>
  <si>
    <t>Business waste</t>
  </si>
  <si>
    <t>Hazardous waste</t>
  </si>
  <si>
    <t>Recycled waste</t>
  </si>
  <si>
    <t>Surface area occupied by mining waste</t>
  </si>
  <si>
    <t>ha</t>
  </si>
  <si>
    <t>Waste rock</t>
  </si>
  <si>
    <t>Total energy consumption</t>
  </si>
  <si>
    <t>Gj</t>
  </si>
  <si>
    <t>Electricity consumption</t>
  </si>
  <si>
    <t>Diesel consumption</t>
  </si>
  <si>
    <t>Diesel efficiency</t>
  </si>
  <si>
    <t>Carbon emissions</t>
  </si>
  <si>
    <t>Total carbon footprint</t>
  </si>
  <si>
    <t>Scope 1 and 2 Intensity indicator 1</t>
  </si>
  <si>
    <t>Scope 1 and 2 Intensity indicator 2</t>
  </si>
  <si>
    <t>Closure liability</t>
  </si>
  <si>
    <t>$USm</t>
  </si>
  <si>
    <t xml:space="preserve">in rand please covert </t>
  </si>
  <si>
    <t>Johannesburg</t>
  </si>
  <si>
    <t>London</t>
  </si>
  <si>
    <t>Dust monitoring</t>
  </si>
  <si>
    <t>n/a</t>
  </si>
  <si>
    <t>Max. limit allowable</t>
  </si>
  <si>
    <t>mg/m2/d</t>
  </si>
  <si>
    <t>1200</t>
  </si>
  <si>
    <t>Ave. level achieved</t>
  </si>
  <si>
    <t>Max. level reached</t>
  </si>
  <si>
    <t>Instances of non-compliance</t>
  </si>
  <si>
    <t>No.</t>
  </si>
  <si>
    <t>Number of monitoring sites</t>
  </si>
  <si>
    <t>Calculating our carbon footprint provides a foundation for setting targets, guiding mitigation efforts, monitoring progress, and informing decision-making.</t>
  </si>
  <si>
    <t>The key metrics linked to the assessment of our GHG emissions include:</t>
  </si>
  <si>
    <t>• Absolute gross GHG emissions generated during the reporting period, measured in accordance with the Greenhouse Gas Protocol Corporate Standard, and Corporate Value Chain Standard expressed as metric tonnes of CO2 equivalent, classified as Scope 1, 2 and 3 emissions;</t>
  </si>
  <si>
    <t>• GHG emissions intensity for each scope, expressed as metric tonnes of CO2 equivalent per unit of physical or economic output, classified as Scope 1, 2 and 3 emissions; and</t>
  </si>
  <si>
    <t>• The extent to which these metrics rely on measured vs. estimated data.</t>
  </si>
  <si>
    <t xml:space="preserve">Scope 1 and 2 GHG Emissions </t>
  </si>
  <si>
    <t>We calculate and report our Scope 1 GHG emissions annually according to internationally recognised standards including the GHG Protocol Corporate Accounting and Reporting Standard. The scope of our carbon footprint covers all our mines. Majority of our GHG emissions are tied to electricity and then diesel for mine vehicles. This means that electricity will be our biggest lever to decarbonise our carbon footprint.</t>
  </si>
  <si>
    <t xml:space="preserve">Scope 3 Emissions </t>
  </si>
  <si>
    <t>With respect to our Scope 3 GHG emissions, we need to apply the steps and reporting boundaries of the GHG Protocol’s Corporate Value Chain (Scope 3) Accounting and Reporting Standard to calculate and measure our baseline and report on Scope 3 emissions. We recognise the challenge in reporting accurate and reliable Scope 3 emissions data.</t>
  </si>
  <si>
    <t>We plan to implement the GHG Protocol’s criteria for identifying relevant Scope 3 activities. The criteria we will use are summarised below:</t>
  </si>
  <si>
    <t>• Size: the activity contributes significantly to our total anticipated Scope 3 emissions;</t>
  </si>
  <si>
    <t>• Influence: there are potential emissions reductions that could be undertaken or influenced by us;</t>
  </si>
  <si>
    <t>• Risk: the activity contributes to our risk exposure (e.g., climate change related risks such as financial, regulatory, supply chain, product and customer, litigation, and reputational risks);</t>
  </si>
  <si>
    <t>• Stakeholders: the activities are deemed critical by our key stakeholders (e.g., customers, suppliers, investors, or civil society);</t>
  </si>
  <si>
    <t>• Outsourcing: the activities are outsourced activities previously performed in-house or activities outsourced by us that are typically performed in-house by other companies in the reporting company’s sector; and</t>
  </si>
  <si>
    <t>• Sector Guidance: the activities have been identified as significant by sector specific guidance.</t>
  </si>
  <si>
    <t xml:space="preserve">Environmental ‘severity’ – classification of incidents </t>
  </si>
  <si>
    <t>Minor</t>
  </si>
  <si>
    <t>Low</t>
  </si>
  <si>
    <t>Medium</t>
  </si>
  <si>
    <t>High</t>
  </si>
  <si>
    <t>Major</t>
  </si>
  <si>
    <t>No impact or impact is negligible and will not last longer than a week; no sensitive receptors (contained).</t>
  </si>
  <si>
    <t>Impact lasts no longer than three months and is of a low order; likely to have little real effect; no sensitive receptors but not contained; reach not larger than the mining area; non-compliance with SOPs.</t>
  </si>
  <si>
    <t>Impact lasts between one to five years; will affect an area outside of the mining area, but will not extent beyond the regional scale; receptor area includes some sensitivity (vulnerable species/habitat); non-compliance with permit or licence conditions.</t>
  </si>
  <si>
    <t>Impact lasts for LOM but mitigated at closure; the impact is recorded on a regional scale; substantial impact due to sensitive receptors (protected species, conservation area and fresh water resources of regional importance),e.g. failure of a coarse residue deposit.</t>
  </si>
  <si>
    <t>Permanent impact; national scale; highly sensitive receptor environment (endangered species, protected habitat and fresh water resources of national importance), e.g. failure of a fine residue deposit.</t>
  </si>
  <si>
    <t>Significant environmental incidents FY 2025</t>
  </si>
  <si>
    <t>No significant environmental incidents were reported for FY 2025</t>
  </si>
  <si>
    <t>Area disturbed</t>
  </si>
  <si>
    <t>Area protected</t>
  </si>
  <si>
    <t>Requiring rehab</t>
  </si>
  <si>
    <t>Land disturbed vs protected</t>
  </si>
  <si>
    <t>Operation</t>
  </si>
  <si>
    <t>Type of habitat protected</t>
  </si>
  <si>
    <t>Protected habitat</t>
  </si>
  <si>
    <t>Marikana Thornveld</t>
  </si>
  <si>
    <t>Ghaap Plateau Vaalbosveld</t>
  </si>
  <si>
    <t>Northern Upper Karoo</t>
  </si>
  <si>
    <t>Williamson Mine</t>
  </si>
  <si>
    <t>Southern Acacia-Commiphora bushlands and thickets ecoregion</t>
  </si>
  <si>
    <t>Biological name</t>
  </si>
  <si>
    <t>Common name</t>
  </si>
  <si>
    <t>Conservation status</t>
  </si>
  <si>
    <t xml:space="preserve">Protected and vulnerable fauna and flora at Petra’s operational sites </t>
  </si>
  <si>
    <t>Fauna</t>
  </si>
  <si>
    <r>
      <rPr>
        <sz val="10"/>
        <color rgb="FF000000"/>
        <rFont val="Arial"/>
        <family val="2"/>
        <scheme val="minor"/>
      </rPr>
      <t xml:space="preserve">	•Anthropoides paradiseus 
	•Mystromys albicaudatus 
	•Felis nigripes
	•Pyxicephalus adspersus</t>
    </r>
  </si>
  <si>
    <t xml:space="preserve">	•Blue crane; Stanley crane
	•White-tailed rat
	•Black-footed cat; Small-spotted cat
	•African bullfrog</t>
  </si>
  <si>
    <t xml:space="preserve">	•Vulnerable 
	•Endangered
	•Vulnerable
	•Least concern </t>
  </si>
  <si>
    <t>Flora</t>
  </si>
  <si>
    <r>
      <rPr>
        <sz val="10"/>
        <color rgb="FF000000"/>
        <rFont val="Arial"/>
        <family val="2"/>
        <scheme val="minor"/>
      </rPr>
      <t xml:space="preserve">	•Vachellia erioloba
	•Boscia albitrunca
	•Anacampseros lanigera</t>
    </r>
  </si>
  <si>
    <t xml:space="preserve">	•Camel thorn
	•Shepherd’s tree
	•None </t>
  </si>
  <si>
    <t xml:space="preserve">	•Least concern
	•Protected in RSA
	•Protected in RSA</t>
  </si>
  <si>
    <t xml:space="preserve">GHG inventory verification </t>
  </si>
  <si>
    <t xml:space="preserve">Petra Diamonds Limited appointed consultants to perform an independent third party verification of its Greenhouse Gas (GHG) assertion for the 2025 financial year (1 July 2024 to 30 June 2025). The verification was performed according to the ISO 14064-3 standard: ‘Specifications with guidance for the validation and verification of greenhouse gas assertions’ as a guideline for the verification process. This was a limited assurance.  </t>
  </si>
  <si>
    <t>Total social spend per operation - FY 2025</t>
  </si>
  <si>
    <r>
      <rPr>
        <b/>
        <sz val="10"/>
        <color rgb="FF000000"/>
        <rFont val="Arial"/>
        <family val="2"/>
        <scheme val="minor"/>
      </rPr>
      <t>Total social spend</t>
    </r>
    <r>
      <rPr>
        <b/>
        <vertAlign val="superscript"/>
        <sz val="10"/>
        <color rgb="FF000000"/>
        <rFont val="Arial"/>
        <family val="2"/>
        <scheme val="minor"/>
      </rPr>
      <t>1</t>
    </r>
  </si>
  <si>
    <r>
      <rPr>
        <sz val="10"/>
        <color rgb="FF000000"/>
        <rFont val="Arial"/>
        <family val="2"/>
        <scheme val="minor"/>
      </rPr>
      <t>1.	Total spend includes both compulsory and discretionary spend.</t>
    </r>
  </si>
  <si>
    <t>Climate change scenario analysis and risk assessment</t>
  </si>
  <si>
    <t>The following summary reflects the outcomes of the physical and transitional risks identified in the climate-related scenario analysis:</t>
  </si>
  <si>
    <t xml:space="preserve">Type of risk </t>
  </si>
  <si>
    <t xml:space="preserve">Description </t>
  </si>
  <si>
    <t>Mitigation</t>
  </si>
  <si>
    <t>Physical risks</t>
  </si>
  <si>
    <t>Acute</t>
  </si>
  <si>
    <t>Increased precipitation is considered a medium risk across Petra's mines. Increased rainfall can result in pit flooding and mud rushes in underground workings, as well as impacting TSFs.</t>
  </si>
  <si>
    <t>We use the GISTM to reduce risk and build resilience of TSFs to increasingly severe precipitation events. We actively manage our TSFs, with the engineer of records conducting six-monthly reviews.</t>
  </si>
  <si>
    <t>In South Africa, the Cullinan Mine’s pump station has been washed away previously due to heavy rainfall which had knock-on effects, not only for the mine's water supply but for those local communities reliant on Magaliesberg Water to which Petra contributes water.</t>
  </si>
  <si>
    <t>We have redirected natural water pathways at Cullinan Mine to reduce impacts on tunnelling operations</t>
  </si>
  <si>
    <t>In Tanzania, Williamson is projected to have increased exposure of between 24% to 35% of cumulative precipitation (mm/year) in the RCP 2.6 and 8.5 scenarios which increased the likelihood of surface run-off, pit flooding and damage to the mine’s infrastructure. Increased volume and intensity of precipitation also has the potential to impact our TSF.</t>
  </si>
  <si>
    <t>Chronic</t>
  </si>
  <si>
    <t xml:space="preserve"> Temperature has been identified as a medium to high risk for our operations. Heat stress, also identified as medium and high risk across the mines, can significantly impact operations through decreased employee productivity. Temperature and heat stress-associated risks also have the potential to impact our water resources, as increased evaporation rates lead to water loss. In the base case RCP 2.6 scenario across the 2030-time horizon, Cullinan Mine is predicted to reach maximum temperature values of 40.2˚C, Williamson 39.72 ˚C, Finsch 40.17˚C and Koffiefontein 42.38˚C. This is an average increase of about 6.6% across the mines from their temperature values of 40.2˚C, Williamson 39.72 ˚C, Finsch 40.17˚C and Koffiefontein 42.38˚C. This is an average increase of about 6.6% across the mines from their</t>
  </si>
  <si>
    <t>Petra has stringent health and safety standards and protocols in place to address heat stress concerns within the workforce, in line with relevant health and safety standards and practices.</t>
  </si>
  <si>
    <t>Droughts are becoming more frequent and severe as temperatures continue to increase. Finsch and Cullinan Mine are located in drought-prone regions and increasing drought conditions have been identified as medium to high risk across our mines. These drought conditions could be exacerbated as we enter a cyclical drought period created by the El Nino effect which will in turn put further pressure on existing water resources and intensify existing dry conditions. Extended periods of drought have the potential to negatively affect our water resources which could impact our ability to operate our mines. There is also a risk that Petra could be perceived as competing for water resources with host communities, which could have a detrimental impact on our social licence to operate.</t>
  </si>
  <si>
    <t>All our mines have water management plans and processes in place. We manage most of our water requirements independently from municipal infrastructure and have developed water recycling capacity and infrastructure.</t>
  </si>
  <si>
    <t>Transition risks</t>
  </si>
  <si>
    <t>Access to capital because of investor exclusion</t>
  </si>
  <si>
    <t>These are exclusions implemented by investors with more stringent mandates, with the aim to mitigate climate risks, promote sustainable practices, and align investments with sustainability and climate goals.</t>
  </si>
  <si>
    <t>Market because of changing customer behaviour</t>
  </si>
  <si>
    <t>Consumers are increasingly aware of climate change and the potential impacts associated with the mining sector, and want reassurance that their purchases are ethically sourced and sustainably mined.</t>
  </si>
  <si>
    <t>Policy, legal &amp; taxes</t>
  </si>
  <si>
    <t xml:space="preserve"> Policy and legal (Carbon taxes): The South African Carbon Tax Act has financial implications associated with our GHG emissions. In Phase I of this Act, the risk for Petra is low, based on the structure of the carbon tax and Petra’s low Scope 1 emissions. There is a potential risk in Phase II of the Carbon Tax Act which is planned post 2025. While the base rate to be used for calculation of the carbon tax has been published until 31 December 2030, the structure of allowances for the second phase (2026-2030) has not been disclosed. This lack of information creates uncertainty about the financial impact of the Carbon Tax Act on Petra's South African operations beyond 2025. This could see higher operating costs both in the form of higher liability (as carbon tax allowances are phased out) and the risk of higher electricity prices if the tax is passed on (implemented) through the South African power utility. Currently, there is revenue neutrality in terms of the electricity price and the Carbon Tax Act as the carbon tax is not passed on through the electricity price. </t>
  </si>
  <si>
    <t>Our plans to deliver on both our 2030 GHG reduction targets together with our net zero target will assist us in reducing our GHG emissions and associated carbon tax liabilities.
Petra signed a PPA to wheel renewable energy to our South African operations from 2026 onwards by +35% of the annual need.  This will reduce our risks exposure to carbon tax for scope 2emissions.</t>
  </si>
  <si>
    <t>However, the decision on whether to extend this revenue neutrality for the second phase is yet to be made by the National Treasury. Therefore, there remains a low risk that Petra's South African operations could incur a carbon tax on electricity passed through by the South African power utility. Furthermore, as South Africa commits to more ambitious decarbonisation efforts in the future, there is a growing trend of increased penalties and tax implications.</t>
  </si>
  <si>
    <t>Glossary</t>
  </si>
  <si>
    <t>ASM</t>
  </si>
  <si>
    <t>Artisanal small-scale mining</t>
  </si>
  <si>
    <t>B-BBEE</t>
  </si>
  <si>
    <t>Broad-Based Black Economic Empowerment</t>
  </si>
  <si>
    <t>Definition as per the National Environmental Management: Waste Act No. 59 of 2008 – means waste that emanates from premises that are used wholly or mainly for commercial, retail, wholesale, entertainment or Government administration purposes. Petra differentiates between non-hazardous and recyclable business waste</t>
  </si>
  <si>
    <t>Carbon sequestration</t>
  </si>
  <si>
    <t>A natural or artificial process by which carbon dioxide is removed from the atmosphere and held in solid or liquid form</t>
  </si>
  <si>
    <t>CO2-e</t>
  </si>
  <si>
    <t>Carbon dioxide equivalent</t>
  </si>
  <si>
    <t>DMRE</t>
  </si>
  <si>
    <t>Department of Mineral Resources and Energy, South Africa</t>
  </si>
  <si>
    <t>ERM</t>
  </si>
  <si>
    <t>Enterprise and risk management</t>
  </si>
  <si>
    <t>ESG</t>
  </si>
  <si>
    <t>Environmental, social and governance</t>
  </si>
  <si>
    <t>Exceptional Stones</t>
  </si>
  <si>
    <t>Rough diamonds that sell for more than US$5 million each</t>
  </si>
  <si>
    <t>GHG</t>
  </si>
  <si>
    <t>Greenhouse gases</t>
  </si>
  <si>
    <t>GHG Protocol</t>
  </si>
  <si>
    <t>The Greenhouse Gas Protocol provides standards, guidance, tools and training for business and Government to measure and manage climate-warming emissions</t>
  </si>
  <si>
    <t>Definition as per the National Environmental Management: Waste Act No. 59 of 2008 – means any waste that contains organic or inorganic elements or compounds that may, owing to the inherent physical, chemical or toxicological characteristics of that waste, have a detrimental impact on health and the environment</t>
  </si>
  <si>
    <t>HDSAs</t>
  </si>
  <si>
    <t>Historically Disadvantaged South Africans refers to all persons and groups who have been historically discriminated against on the basis of race, gender and disability</t>
  </si>
  <si>
    <t>ILO</t>
  </si>
  <si>
    <t>International Labour Organization</t>
  </si>
  <si>
    <t>ISO standards</t>
  </si>
  <si>
    <t>ISO standards are a set of quality management standards for companies and organisations developed by ISO, an international standards-setting body composed of representatives from various national standards organisations</t>
  </si>
  <si>
    <t>Kimberley Process</t>
  </si>
  <si>
    <t>A joint Government, industry and civil society initiative to remove conflict diamonds from the global supply chain</t>
  </si>
  <si>
    <t>KPIs</t>
  </si>
  <si>
    <t>Key performance indicators</t>
  </si>
  <si>
    <t>LED</t>
  </si>
  <si>
    <t>Local economic development (when used in reference to socio-economic development)</t>
  </si>
  <si>
    <t>LTI</t>
  </si>
  <si>
    <t>A lost time injury  is a work-related injury resulting in the employee/contractor being unable to attend work and perform all of the tasks for which he/she was appointed on the next calendar day after the day of the injury; note: fatalities are recorded as LTIs</t>
  </si>
  <si>
    <t>Lost time injury frequency rate is calculated as the number of LTIs multiplied by 200,000 and divided by the number of hours worked</t>
  </si>
  <si>
    <t>Mcts</t>
  </si>
  <si>
    <t>Million carats</t>
  </si>
  <si>
    <t>MHSA</t>
  </si>
  <si>
    <t>Mine Health and Safety Act, South Africa</t>
  </si>
  <si>
    <t>Mining Charter</t>
  </si>
  <si>
    <t>Broad-Based Socio-Economic Empowerment Charter for the South African mining and minerals industry. The goal of the Mining Charter is to facilitate sustainable transformation, growth and development of the mining industry</t>
  </si>
  <si>
    <t>Mining waste</t>
  </si>
  <si>
    <t>Waste deposited as part of the ore processing activities. Split between coarse residue deposits (particle size between 12mm and 1mm) and fine residue deposits (particle size smaller than 1mm)</t>
  </si>
  <si>
    <t>MPRDA</t>
  </si>
  <si>
    <t>Mineral and Petroleum Resources Development Act, which came into effect in South Africa on 1 May 2004 and regulates the granting of mining rights and prospecting rights</t>
  </si>
  <si>
    <t>NDC</t>
  </si>
  <si>
    <t>Natural Diamond Council</t>
  </si>
  <si>
    <t>NIHL</t>
  </si>
  <si>
    <t>Noise induced hearing loss</t>
  </si>
  <si>
    <t>NOx</t>
  </si>
  <si>
    <t>Mono-nitrogen oxide</t>
  </si>
  <si>
    <t>NUM</t>
  </si>
  <si>
    <t>National Union of Mineworkers, South Africa</t>
  </si>
  <si>
    <t>NUMET</t>
  </si>
  <si>
    <t>National Union of Mine and Energy Workers of Tanzania</t>
  </si>
  <si>
    <t>NUMSA</t>
  </si>
  <si>
    <t>National Union of Metal Workers of South Africa</t>
  </si>
  <si>
    <t>OHSAS 18000</t>
  </si>
  <si>
    <t>An international occupational health and safety management system specification</t>
  </si>
  <si>
    <t>Paris Agreement</t>
  </si>
  <si>
    <t>The Paris Agreement entered into force on 4 November 2016; its central aim is to strengthen the global response to the threat of climate change by keeping a global temperature rise this century well below 2°C above pre-industrial levels and to pursue efforts to limit the temperature increase even further to 1.5°C</t>
  </si>
  <si>
    <t>PPE</t>
  </si>
  <si>
    <t>Personal protective equipment</t>
  </si>
  <si>
    <t>Rehabilitation</t>
  </si>
  <si>
    <t>The process of restoring mined land to a condition approximating to a greater or lesser degree its original state</t>
  </si>
  <si>
    <t>SDGs</t>
  </si>
  <si>
    <t>The United Nations Sustainable Development Goals</t>
  </si>
  <si>
    <t>Section 54</t>
  </si>
  <si>
    <t>Notice to deal with a dangerous condition. A Section 54 notice is issued in terms of the MHSA by an inspector of the regulating body who has reason to believe that any occurrence, practice or condition at a mine endangers or may endanger the health or safety of any person at the mine</t>
  </si>
  <si>
    <t>Section 55</t>
  </si>
  <si>
    <t>Notice to order compliance. A Section 55 notice is issued in terms of the MHSA by an inspector of the regulating body who has reason to believe that an employer has failed to comply with any provision of the MHSA</t>
  </si>
  <si>
    <t>SIA</t>
  </si>
  <si>
    <t>Social Impact Assessment</t>
  </si>
  <si>
    <t>SLC</t>
  </si>
  <si>
    <t>Sub-level cave</t>
  </si>
  <si>
    <t>SLP</t>
  </si>
  <si>
    <t>Social and Labour Plan stipulated in the MPRDA and aimed at promoting the employment and advancement of the social and economic welfare of all South Africans whilst ensuring economic growth and socio-economic development</t>
  </si>
  <si>
    <t>Solidarity</t>
  </si>
  <si>
    <t>A South African trade union</t>
  </si>
  <si>
    <t>Tailings</t>
  </si>
  <si>
    <t>Waste products from the processing circuit, from which the most valuable material has been removed by concentration</t>
  </si>
  <si>
    <t>TAMICO</t>
  </si>
  <si>
    <t>Tanzania Mines, Energy, Construction and Allied Workers Union</t>
  </si>
  <si>
    <t>Tanesco</t>
  </si>
  <si>
    <t>Tanzania Electric Supply Company Limited</t>
  </si>
  <si>
    <t>tuberculosis</t>
  </si>
  <si>
    <t>TCFD</t>
  </si>
  <si>
    <t>Task Force on Climate-related Financial Disclosures; the Financial Stability Board created the TCFD to improve and increase reporting of climate-related financial information</t>
  </si>
  <si>
    <t>tCO2-e/Ct</t>
  </si>
  <si>
    <t>Total CO2-e per carat produced</t>
  </si>
  <si>
    <t>TIFR</t>
  </si>
  <si>
    <t>Total injury frequency rate</t>
  </si>
  <si>
    <t>TMM</t>
  </si>
  <si>
    <t>Trackless mobile machinery</t>
  </si>
  <si>
    <t>Tunajali Committee</t>
  </si>
  <si>
    <t>a sub-committee of the Board comprised of independent NEDs established for the purpose of carrying out the independent investigation into the allegations of human rights abuses at the Williamson Mine in Tanzania and which was disbanded in May 2021 upon the conclusion of the investigation</t>
  </si>
  <si>
    <t>UASA</t>
  </si>
  <si>
    <t>A South African trade union, formerly named United Association of South Africa</t>
  </si>
  <si>
    <t>USD</t>
  </si>
  <si>
    <t>United States Dollar</t>
  </si>
  <si>
    <t>VCT</t>
  </si>
  <si>
    <t>Voluntary counselling and testing, a programme aimed at encouraging voluntary HIV testing in order for individuals to know their status</t>
  </si>
  <si>
    <t>VPSHR</t>
  </si>
  <si>
    <t>Voluntary Principles on Security and Human Rights</t>
  </si>
  <si>
    <t>Williamson Diamonds Limited</t>
  </si>
  <si>
    <t>WiL</t>
  </si>
  <si>
    <t>Women in Leadership</t>
  </si>
  <si>
    <t>WiM</t>
  </si>
  <si>
    <t>Women in Mining</t>
  </si>
  <si>
    <t>ZAR</t>
  </si>
  <si>
    <t>South African Rand</t>
  </si>
  <si>
    <t>Petra Diamonds Limited’s GHG assertion accounts for direct and indirect GHG emissions from all its operational mines in South Africa  The following areas remain excluded from Petra Diamonds Limited’s GHG inventory:</t>
  </si>
  <si>
    <t>Game farms at the Cullinan and Finsch Mines. These game farms are managed by independent committees</t>
  </si>
  <si>
    <t xml:space="preserve">$/Million </t>
  </si>
  <si>
    <r>
      <t>We have announced our net zero targets and commitments to decarbonisation as well as an interim target of a 35% to 40% reduction by 2030 s</t>
    </r>
    <r>
      <rPr>
        <sz val="11"/>
        <color theme="1"/>
        <rFont val="Arial"/>
        <family val="2"/>
        <scheme val="minor"/>
      </rPr>
      <t>cope 1 &amp; 2 emissions (from our 2019 baseline)
We are monitoring our progress towards these targets on an annual basis.</t>
    </r>
  </si>
  <si>
    <t>This document contains Petra Diamond's ESG performance Data. Due to resource and budget constraints this year, we have not produced a standalone Sustainability Report for FY2025. Sustainability remains a core focus for our Company, and we are committed to resuming dedicated reporting in the coming year. The metrics in this document correlate to the climate related risks and opportunities we have identified. Our water consumption metric is impacted by  physical risks such as water scarcity, drought, flooding, heat stress and precipitation variability whereas the energy consumption metric correlates with transitional risks such as carbon tax and pricing where there is a risk of increased costs due to evolving carbon tax regimes and reporting requirements. Monitoring and managing these metrics will ensure we have mitigation action plans in place.                                                                                                                                                 The mine waste metric is measured regularly to manage transitional risks risks such as exposure to environmental incidents due to dam failure or noncompliance and the physical risk of increased precipitation on the dams that could result in dam wall failure. Ozone depleting substances are also part of the metrics monitored to ensure that our operations operate are environmentally responsible, are conscious of potential environmental damage and have remedies in place to reduce the impact of our activities on the environment. All these metrics are monitored at set intervals, allowing us to manage and mitigate the physical and transitional risks associated with climate change.</t>
  </si>
  <si>
    <t xml:space="preserve">All data for FY 2025 excludes Williamson. Please revert to financials in Annual Report FY2025 for restated financial numbers for FY 2022, FY 2023 and FY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</si>
</sst>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 #,##0.00,,;* \(#,##0.00,,\);* &quot;—&quot;;_(@_)"/>
    <numFmt numFmtId="165" formatCode="#0.#######################;&quot;-&quot;#0.#######################;#0.#######################;_(@_)"/>
    <numFmt numFmtId="166" formatCode="#,##0.00;&quot;-&quot;#,##0.00;#,##0.00;_(@_)"/>
    <numFmt numFmtId="167" formatCode="#0;&quot;-&quot;#0;#0;_(@_)"/>
    <numFmt numFmtId="168" formatCode="#0.00_)%;\(#0.00\)%;&quot;—&quot;_)\%;_(@_)"/>
    <numFmt numFmtId="169" formatCode="#0_)%;\(#0\)%;&quot;—&quot;_)\%;_(@_)"/>
    <numFmt numFmtId="170" formatCode="&quot;$&quot;#,##0.00,,;&quot;-&quot;&quot;$&quot;#,##0.00,,;&quot;$&quot;#,##0.00,,;_(@_)"/>
    <numFmt numFmtId="171" formatCode="#,##0.0,,;&quot;-&quot;#,##0.0,,;#,##0.0,,;_(@_)"/>
    <numFmt numFmtId="172" formatCode="#,##0;&quot;-&quot;#,##0;#,##0;_(@_)"/>
    <numFmt numFmtId="173" formatCode="#,##0.000;&quot;-&quot;#,##0.000;#,##0.000;_(@_)"/>
    <numFmt numFmtId="174" formatCode="#0.0_)%;\(#0.0\)%;&quot;—&quot;_)\%;_(@_)"/>
    <numFmt numFmtId="175" formatCode="#,##0.0;&quot;-&quot;#,##0.0;#,##0.0;_(@_)"/>
    <numFmt numFmtId="176" formatCode="#,##0.00,,;&quot;-&quot;#,##0.00,,;#,##0.00,,;_(@_)"/>
    <numFmt numFmtId="177" formatCode="0.0%"/>
    <numFmt numFmtId="178" formatCode="&quot;R&quot;#,##0"/>
    <numFmt numFmtId="179" formatCode="[$USD]\ #,##0.00"/>
    <numFmt numFmtId="180" formatCode="&quot;$&quot;#,##0.00"/>
    <numFmt numFmtId="181" formatCode="&quot;R&quot;#,##0.00"/>
    <numFmt numFmtId="182" formatCode="0.0"/>
  </numFmts>
  <fonts count="55"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Proxima Nova"/>
    </font>
    <font>
      <b/>
      <sz val="10"/>
      <color rgb="FF000000"/>
      <name val="Proxima Nova"/>
    </font>
    <font>
      <sz val="10"/>
      <name val="Arial"/>
      <family val="2"/>
    </font>
    <font>
      <sz val="10"/>
      <name val="Arial"/>
      <family val="2"/>
      <scheme val="minor"/>
    </font>
    <font>
      <b/>
      <sz val="10"/>
      <color rgb="FF000000"/>
      <name val="Arial"/>
      <family val="2"/>
      <scheme val="minor"/>
    </font>
    <font>
      <b/>
      <sz val="10"/>
      <color rgb="FFFFFFFF"/>
      <name val="Arial"/>
      <family val="2"/>
      <scheme val="minor"/>
    </font>
    <font>
      <sz val="10"/>
      <color rgb="FF000000"/>
      <name val="Arial"/>
      <family val="2"/>
      <scheme val="minor"/>
    </font>
    <font>
      <sz val="10"/>
      <color rgb="FFFFFFFF"/>
      <name val="Arial"/>
      <family val="2"/>
      <scheme val="minor"/>
    </font>
    <font>
      <sz val="8"/>
      <name val="Arial"/>
      <family val="2"/>
      <scheme val="minor"/>
    </font>
    <font>
      <sz val="8"/>
      <name val="Arial"/>
      <family val="2"/>
    </font>
    <font>
      <b/>
      <sz val="8"/>
      <color rgb="FF000000"/>
      <name val="Arial"/>
      <family val="2"/>
      <scheme val="minor"/>
    </font>
    <font>
      <sz val="8"/>
      <color rgb="FF000000"/>
      <name val="Arial"/>
      <family val="2"/>
      <scheme val="minor"/>
    </font>
    <font>
      <sz val="8"/>
      <color rgb="FFFFFFFF"/>
      <name val="Arial"/>
      <family val="2"/>
      <scheme val="minor"/>
    </font>
    <font>
      <b/>
      <sz val="12"/>
      <color theme="0"/>
      <name val="Arial"/>
      <family val="2"/>
      <scheme val="minor"/>
    </font>
    <font>
      <sz val="10"/>
      <color theme="0"/>
      <name val="Arial"/>
      <family val="2"/>
      <scheme val="minor"/>
    </font>
    <font>
      <b/>
      <vertAlign val="superscript"/>
      <sz val="10"/>
      <color rgb="FF000000"/>
      <name val="Arial"/>
      <family val="2"/>
      <scheme val="minor"/>
    </font>
    <font>
      <b/>
      <sz val="10"/>
      <name val="Arial"/>
      <family val="2"/>
      <scheme val="minor"/>
    </font>
    <font>
      <b/>
      <sz val="10"/>
      <color theme="0"/>
      <name val="Arial"/>
      <family val="2"/>
      <scheme val="minor"/>
    </font>
    <font>
      <sz val="10"/>
      <color theme="1"/>
      <name val="Arial"/>
      <family val="2"/>
      <scheme val="minor"/>
    </font>
    <font>
      <sz val="10"/>
      <color theme="0"/>
      <name val="Arial"/>
      <family val="2"/>
    </font>
    <font>
      <b/>
      <sz val="10"/>
      <color theme="0"/>
      <name val="Arial"/>
      <family val="2"/>
    </font>
    <font>
      <b/>
      <sz val="10"/>
      <name val="Arial"/>
      <family val="2"/>
    </font>
    <font>
      <b/>
      <sz val="10"/>
      <color rgb="FFFFFFFF"/>
      <name val="Arial"/>
      <family val="2"/>
    </font>
    <font>
      <sz val="10"/>
      <name val="Arial"/>
      <family val="2"/>
    </font>
    <font>
      <b/>
      <sz val="11"/>
      <color theme="0"/>
      <name val="Arial"/>
      <family val="2"/>
      <scheme val="minor"/>
    </font>
    <font>
      <b/>
      <sz val="11"/>
      <color theme="4"/>
      <name val="Arial"/>
      <family val="2"/>
      <scheme val="minor"/>
    </font>
    <font>
      <b/>
      <sz val="12"/>
      <color theme="4"/>
      <name val="Arial"/>
      <family val="2"/>
      <scheme val="minor"/>
    </font>
    <font>
      <b/>
      <sz val="14"/>
      <color theme="1"/>
      <name val="Arial"/>
      <family val="2"/>
      <scheme val="minor"/>
    </font>
    <font>
      <sz val="10"/>
      <color rgb="FFFF0000"/>
      <name val="Arial"/>
      <family val="2"/>
      <scheme val="minor"/>
    </font>
    <font>
      <sz val="10"/>
      <color rgb="FFFF0000"/>
      <name val="Arial"/>
      <family val="2"/>
    </font>
    <font>
      <sz val="10"/>
      <color theme="1"/>
      <name val="Arial"/>
      <family val="2"/>
    </font>
    <font>
      <strike/>
      <sz val="10"/>
      <color rgb="FF000000"/>
      <name val="Arial"/>
      <family val="2"/>
      <scheme val="minor"/>
    </font>
    <font>
      <b/>
      <sz val="10"/>
      <color rgb="FFFF0000"/>
      <name val="Arial"/>
      <family val="2"/>
    </font>
    <font>
      <sz val="10"/>
      <color rgb="FF00B050"/>
      <name val="Arial"/>
      <family val="2"/>
    </font>
    <font>
      <b/>
      <sz val="10"/>
      <color rgb="FF00B050"/>
      <name val="Arial"/>
      <family val="2"/>
    </font>
    <font>
      <sz val="9"/>
      <color indexed="81"/>
      <name val="Tahoma"/>
      <family val="2"/>
    </font>
    <font>
      <b/>
      <sz val="9"/>
      <color indexed="81"/>
      <name val="Tahoma"/>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2"/>
      <name val="Arial"/>
      <family val="2"/>
      <scheme val="minor"/>
    </font>
    <font>
      <sz val="12"/>
      <name val="Arial"/>
      <family val="2"/>
    </font>
    <font>
      <sz val="10"/>
      <name val="Arial"/>
      <family val="2"/>
    </font>
  </fonts>
  <fills count="13">
    <fill>
      <patternFill patternType="none"/>
    </fill>
    <fill>
      <patternFill patternType="gray125"/>
    </fill>
    <fill>
      <patternFill patternType="solid">
        <fgColor rgb="FFF0F8FE"/>
        <bgColor indexed="64"/>
      </patternFill>
    </fill>
    <fill>
      <patternFill patternType="solid">
        <fgColor rgb="FF003A76"/>
        <bgColor indexed="64"/>
      </patternFill>
    </fill>
    <fill>
      <patternFill patternType="solid">
        <fgColor rgb="FFFFFFFF"/>
        <bgColor indexed="64"/>
      </patternFill>
    </fill>
    <fill>
      <patternFill patternType="solid">
        <fgColor theme="6"/>
        <bgColor indexed="64"/>
      </patternFill>
    </fill>
    <fill>
      <patternFill patternType="solid">
        <fgColor theme="4" tint="0.79998168889431442"/>
        <bgColor indexed="64"/>
      </patternFill>
    </fill>
    <fill>
      <patternFill patternType="solid">
        <fgColor theme="4"/>
        <bgColor indexed="64"/>
      </patternFill>
    </fill>
    <fill>
      <patternFill patternType="solid">
        <fgColor theme="3"/>
        <bgColor indexed="64"/>
      </patternFill>
    </fill>
    <fill>
      <patternFill patternType="solid">
        <fgColor theme="8" tint="0.79998168889431442"/>
        <bgColor indexed="64"/>
      </patternFill>
    </fill>
    <fill>
      <patternFill patternType="solid">
        <fgColor rgb="FF92D050"/>
        <bgColor rgb="FF000000"/>
      </patternFill>
    </fill>
    <fill>
      <patternFill patternType="solid">
        <fgColor rgb="FF92D050"/>
        <bgColor indexed="64"/>
      </patternFill>
    </fill>
    <fill>
      <patternFill patternType="solid">
        <fgColor rgb="FF00B050"/>
        <bgColor indexed="64"/>
      </patternFill>
    </fill>
  </fills>
  <borders count="38">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right/>
      <top style="medium">
        <color rgb="FF000000"/>
      </top>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right/>
      <top/>
      <bottom style="medium">
        <color theme="6"/>
      </bottom>
      <diagonal/>
    </border>
    <border>
      <left/>
      <right/>
      <top/>
      <bottom style="thin">
        <color theme="1"/>
      </bottom>
      <diagonal/>
    </border>
    <border>
      <left/>
      <right/>
      <top style="thin">
        <color theme="1"/>
      </top>
      <bottom style="medium">
        <color theme="6"/>
      </bottom>
      <diagonal/>
    </border>
    <border>
      <left/>
      <right/>
      <top style="thin">
        <color theme="2"/>
      </top>
      <bottom style="thin">
        <color rgb="FF000000"/>
      </bottom>
      <diagonal/>
    </border>
    <border>
      <left/>
      <right/>
      <top style="thin">
        <color rgb="FF000000"/>
      </top>
      <bottom style="thin">
        <color theme="2"/>
      </bottom>
      <diagonal/>
    </border>
    <border>
      <left/>
      <right/>
      <top style="thin">
        <color theme="2"/>
      </top>
      <bottom style="thin">
        <color rgb="FF30302F"/>
      </bottom>
      <diagonal/>
    </border>
    <border>
      <left/>
      <right/>
      <top style="thin">
        <color rgb="FF30302F"/>
      </top>
      <bottom style="thin">
        <color theme="2"/>
      </bottom>
      <diagonal/>
    </border>
    <border>
      <left/>
      <right/>
      <top style="thin">
        <color theme="2"/>
      </top>
      <bottom style="medium">
        <color rgb="FF000000"/>
      </bottom>
      <diagonal/>
    </border>
    <border>
      <left/>
      <right/>
      <top style="thin">
        <color theme="2"/>
      </top>
      <bottom style="medium">
        <color theme="6"/>
      </bottom>
      <diagonal/>
    </border>
    <border>
      <left/>
      <right/>
      <top style="thin">
        <color rgb="FF000000"/>
      </top>
      <bottom style="medium">
        <color theme="6"/>
      </bottom>
      <diagonal/>
    </border>
    <border>
      <left style="thin">
        <color rgb="FF000000"/>
      </left>
      <right/>
      <top style="thin">
        <color rgb="FF000000"/>
      </top>
      <bottom style="thin">
        <color theme="2"/>
      </bottom>
      <diagonal/>
    </border>
    <border>
      <left/>
      <right style="thin">
        <color rgb="FF000000"/>
      </right>
      <top style="thin">
        <color rgb="FF000000"/>
      </top>
      <bottom style="thin">
        <color theme="2"/>
      </bottom>
      <diagonal/>
    </border>
    <border>
      <left style="thin">
        <color rgb="FF000000"/>
      </left>
      <right/>
      <top style="thin">
        <color theme="2"/>
      </top>
      <bottom style="thin">
        <color rgb="FF000000"/>
      </bottom>
      <diagonal/>
    </border>
    <border>
      <left/>
      <right style="thin">
        <color rgb="FF000000"/>
      </right>
      <top style="thin">
        <color theme="2"/>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rgb="FFC8CACB"/>
      </top>
      <bottom style="thin">
        <color rgb="FFC8CACB"/>
      </bottom>
      <diagonal/>
    </border>
    <border>
      <left/>
      <right/>
      <top/>
      <bottom style="thin">
        <color rgb="FFC8CACB"/>
      </bottom>
      <diagonal/>
    </border>
    <border>
      <left/>
      <right/>
      <top style="thin">
        <color rgb="FF000000"/>
      </top>
      <bottom style="double">
        <color rgb="FF000000"/>
      </bottom>
      <diagonal/>
    </border>
    <border>
      <left/>
      <right/>
      <top/>
      <bottom style="thin">
        <color indexed="64"/>
      </bottom>
      <diagonal/>
    </border>
    <border>
      <left/>
      <right/>
      <top/>
      <bottom style="medium">
        <color indexed="64"/>
      </bottom>
      <diagonal/>
    </border>
    <border>
      <left/>
      <right/>
      <top style="thin">
        <color rgb="FF000000"/>
      </top>
      <bottom style="medium">
        <color indexed="64"/>
      </bottom>
      <diagonal/>
    </border>
  </borders>
  <cellStyleXfs count="14">
    <xf numFmtId="0" fontId="0" fillId="0" borderId="0"/>
    <xf numFmtId="0" fontId="5" fillId="0" borderId="0" applyBorder="0">
      <alignment wrapText="1"/>
    </xf>
    <xf numFmtId="0" fontId="6" fillId="0" borderId="0" applyBorder="0">
      <alignment wrapText="1"/>
    </xf>
    <xf numFmtId="0" fontId="7" fillId="0" borderId="0" applyBorder="0">
      <alignment wrapText="1"/>
    </xf>
    <xf numFmtId="0" fontId="8" fillId="0" borderId="0" applyBorder="0">
      <alignment wrapText="1"/>
    </xf>
    <xf numFmtId="0" fontId="9" fillId="0" borderId="0" applyBorder="0">
      <alignment wrapText="1"/>
    </xf>
    <xf numFmtId="0" fontId="4" fillId="0" borderId="0"/>
    <xf numFmtId="0" fontId="47" fillId="0" borderId="0" applyBorder="0">
      <alignment wrapText="1"/>
    </xf>
    <xf numFmtId="0" fontId="48" fillId="0" borderId="0" applyBorder="0">
      <alignment wrapText="1"/>
    </xf>
    <xf numFmtId="0" fontId="49" fillId="0" borderId="0" applyBorder="0">
      <alignment wrapText="1"/>
    </xf>
    <xf numFmtId="0" fontId="50" fillId="0" borderId="0" applyBorder="0">
      <alignment wrapText="1"/>
    </xf>
    <xf numFmtId="0" fontId="51" fillId="0" borderId="0" applyBorder="0">
      <alignment wrapText="1"/>
    </xf>
    <xf numFmtId="0" fontId="2" fillId="0" borderId="0"/>
    <xf numFmtId="43" fontId="54" fillId="0" borderId="0" applyFont="0" applyFill="0" applyBorder="0" applyAlignment="0" applyProtection="0"/>
  </cellStyleXfs>
  <cellXfs count="433">
    <xf numFmtId="0" fontId="0" fillId="0" borderId="0" xfId="0"/>
    <xf numFmtId="0" fontId="10" fillId="0" borderId="1" xfId="0" applyFont="1" applyBorder="1" applyAlignment="1">
      <alignment horizontal="right" wrapText="1"/>
    </xf>
    <xf numFmtId="0" fontId="12" fillId="0" borderId="0" xfId="0" applyFont="1" applyAlignment="1">
      <alignment wrapText="1"/>
    </xf>
    <xf numFmtId="0" fontId="12" fillId="0" borderId="1" xfId="0" applyFont="1" applyBorder="1" applyAlignment="1">
      <alignment horizontal="right" wrapText="1"/>
    </xf>
    <xf numFmtId="0" fontId="13" fillId="0" borderId="0" xfId="0" applyFont="1"/>
    <xf numFmtId="0" fontId="13" fillId="0" borderId="0" xfId="0" applyFont="1" applyAlignment="1">
      <alignment wrapText="1"/>
    </xf>
    <xf numFmtId="0" fontId="13" fillId="0" borderId="1" xfId="0" applyFont="1" applyBorder="1" applyAlignment="1">
      <alignment wrapText="1"/>
    </xf>
    <xf numFmtId="0" fontId="13" fillId="0" borderId="1" xfId="0" applyFont="1" applyBorder="1" applyAlignment="1">
      <alignment horizontal="right" wrapText="1"/>
    </xf>
    <xf numFmtId="0" fontId="13" fillId="0" borderId="0" xfId="0" applyFont="1" applyAlignment="1">
      <alignment horizontal="right" wrapText="1"/>
    </xf>
    <xf numFmtId="0" fontId="18" fillId="0" borderId="0" xfId="0" applyFont="1"/>
    <xf numFmtId="0" fontId="19" fillId="0" borderId="0" xfId="0" applyFont="1"/>
    <xf numFmtId="0" fontId="0" fillId="0" borderId="0" xfId="0" applyAlignment="1">
      <alignment vertical="center"/>
    </xf>
    <xf numFmtId="0" fontId="18" fillId="0" borderId="0" xfId="0" applyFont="1" applyAlignment="1">
      <alignment vertical="center"/>
    </xf>
    <xf numFmtId="0" fontId="24" fillId="5" borderId="0" xfId="0" applyFont="1" applyFill="1" applyAlignment="1">
      <alignment vertical="center"/>
    </xf>
    <xf numFmtId="0" fontId="13" fillId="0" borderId="0" xfId="0" applyFont="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3" xfId="0" applyFont="1" applyBorder="1" applyAlignment="1">
      <alignment horizontal="right" wrapText="1"/>
    </xf>
    <xf numFmtId="0" fontId="13" fillId="0" borderId="0" xfId="0" applyFont="1" applyAlignment="1">
      <alignment vertical="center" wrapText="1"/>
    </xf>
    <xf numFmtId="0" fontId="27" fillId="7" borderId="0" xfId="0" applyFont="1" applyFill="1" applyAlignment="1">
      <alignment vertical="center" wrapText="1"/>
    </xf>
    <xf numFmtId="0" fontId="24" fillId="5" borderId="0" xfId="0" applyFont="1" applyFill="1" applyAlignment="1">
      <alignment vertical="center" wrapText="1"/>
    </xf>
    <xf numFmtId="0" fontId="13" fillId="0" borderId="9" xfId="0" applyFont="1" applyBorder="1" applyAlignment="1">
      <alignment vertical="center" wrapText="1"/>
    </xf>
    <xf numFmtId="0" fontId="13" fillId="0" borderId="9" xfId="0" applyFont="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horizontal="right" vertical="center" wrapText="1"/>
    </xf>
    <xf numFmtId="0" fontId="14" fillId="6" borderId="1" xfId="0" applyFont="1" applyFill="1" applyBorder="1" applyAlignment="1">
      <alignment horizontal="right" vertical="center" wrapText="1"/>
    </xf>
    <xf numFmtId="0" fontId="13" fillId="0" borderId="10" xfId="0" applyFont="1" applyBorder="1" applyAlignment="1">
      <alignment vertical="top" wrapText="1"/>
    </xf>
    <xf numFmtId="0" fontId="14" fillId="6" borderId="3" xfId="0" applyFont="1" applyFill="1" applyBorder="1" applyAlignment="1">
      <alignment horizontal="right" wrapText="1"/>
    </xf>
    <xf numFmtId="0" fontId="13" fillId="0" borderId="0" xfId="0" applyFont="1" applyAlignment="1">
      <alignment horizontal="right" vertical="center" wrapText="1"/>
    </xf>
    <xf numFmtId="172" fontId="13" fillId="6" borderId="0" xfId="0" applyNumberFormat="1" applyFont="1" applyFill="1" applyAlignment="1">
      <alignment vertical="center" wrapText="1"/>
    </xf>
    <xf numFmtId="172" fontId="13" fillId="0" borderId="0" xfId="0" applyNumberFormat="1" applyFont="1" applyAlignment="1">
      <alignment horizontal="right" vertical="center" wrapText="1"/>
    </xf>
    <xf numFmtId="0" fontId="13" fillId="0" borderId="11" xfId="0" applyFont="1" applyBorder="1" applyAlignment="1">
      <alignment vertical="center" wrapText="1"/>
    </xf>
    <xf numFmtId="0" fontId="13" fillId="0" borderId="11" xfId="0" applyFont="1" applyBorder="1" applyAlignment="1">
      <alignment horizontal="right" vertical="center" wrapText="1"/>
    </xf>
    <xf numFmtId="172" fontId="13" fillId="6" borderId="11" xfId="0" applyNumberFormat="1" applyFont="1" applyFill="1" applyBorder="1" applyAlignment="1">
      <alignment vertical="center" wrapText="1"/>
    </xf>
    <xf numFmtId="172" fontId="13" fillId="0" borderId="11" xfId="0" applyNumberFormat="1" applyFont="1" applyBorder="1" applyAlignment="1">
      <alignment horizontal="right" vertical="center" wrapText="1"/>
    </xf>
    <xf numFmtId="0" fontId="17" fillId="8" borderId="2" xfId="0" applyFont="1" applyFill="1" applyBorder="1" applyAlignment="1">
      <alignment vertical="center" wrapText="1"/>
    </xf>
    <xf numFmtId="0" fontId="13" fillId="8" borderId="2" xfId="0" applyFont="1" applyFill="1" applyBorder="1" applyAlignment="1">
      <alignment horizontal="right" vertical="center" wrapText="1"/>
    </xf>
    <xf numFmtId="0" fontId="13" fillId="8" borderId="2" xfId="0" applyFont="1" applyFill="1" applyBorder="1" applyAlignment="1">
      <alignment vertical="center" wrapText="1"/>
    </xf>
    <xf numFmtId="0" fontId="13" fillId="8" borderId="2" xfId="0" applyFont="1" applyFill="1" applyBorder="1" applyAlignment="1">
      <alignment vertical="top" wrapText="1"/>
    </xf>
    <xf numFmtId="0" fontId="28" fillId="0" borderId="1" xfId="0" applyFont="1" applyBorder="1" applyAlignment="1">
      <alignment wrapText="1"/>
    </xf>
    <xf numFmtId="0" fontId="14" fillId="6" borderId="1" xfId="0" applyFont="1" applyFill="1" applyBorder="1" applyAlignment="1">
      <alignment horizontal="right" wrapText="1"/>
    </xf>
    <xf numFmtId="0" fontId="12" fillId="0" borderId="0" xfId="0" applyFont="1" applyAlignment="1">
      <alignment vertical="center" wrapText="1"/>
    </xf>
    <xf numFmtId="0" fontId="29" fillId="8" borderId="0" xfId="0" applyFont="1" applyFill="1" applyAlignment="1">
      <alignment vertical="center" wrapText="1"/>
    </xf>
    <xf numFmtId="0" fontId="0" fillId="0" borderId="9" xfId="0" applyBorder="1"/>
    <xf numFmtId="0" fontId="12" fillId="0" borderId="2" xfId="0" applyFont="1" applyBorder="1" applyAlignment="1">
      <alignment horizontal="right" vertical="center" wrapText="1"/>
    </xf>
    <xf numFmtId="0" fontId="10" fillId="0" borderId="1" xfId="0" applyFont="1" applyBorder="1" applyAlignment="1">
      <alignment horizontal="right" vertical="center" wrapText="1"/>
    </xf>
    <xf numFmtId="0" fontId="12" fillId="8" borderId="2" xfId="0" applyFont="1" applyFill="1" applyBorder="1" applyAlignment="1">
      <alignment horizontal="right" vertical="center" wrapText="1"/>
    </xf>
    <xf numFmtId="0" fontId="11" fillId="6" borderId="1" xfId="0" applyFont="1" applyFill="1" applyBorder="1" applyAlignment="1">
      <alignment horizontal="right" wrapText="1"/>
    </xf>
    <xf numFmtId="0" fontId="32" fillId="8" borderId="2" xfId="0" applyFont="1" applyFill="1" applyBorder="1" applyAlignment="1">
      <alignment vertical="center" wrapText="1"/>
    </xf>
    <xf numFmtId="167" fontId="12" fillId="0" borderId="6" xfId="0" applyNumberFormat="1" applyFont="1" applyBorder="1" applyAlignment="1">
      <alignment horizontal="right" vertical="center" wrapText="1"/>
    </xf>
    <xf numFmtId="167" fontId="12" fillId="0" borderId="7" xfId="0" applyNumberFormat="1" applyFont="1" applyBorder="1" applyAlignment="1">
      <alignment horizontal="right" vertical="center" wrapText="1"/>
    </xf>
    <xf numFmtId="167" fontId="12" fillId="0" borderId="12" xfId="0" applyNumberFormat="1" applyFont="1" applyBorder="1" applyAlignment="1">
      <alignment horizontal="right" vertical="center" wrapText="1"/>
    </xf>
    <xf numFmtId="0" fontId="31" fillId="0" borderId="13" xfId="0" applyFont="1" applyBorder="1" applyAlignment="1">
      <alignment vertical="center" wrapText="1"/>
    </xf>
    <xf numFmtId="0" fontId="12" fillId="0" borderId="13" xfId="0" applyFont="1" applyBorder="1" applyAlignment="1">
      <alignment horizontal="right" vertical="center" wrapText="1"/>
    </xf>
    <xf numFmtId="168" fontId="12" fillId="0" borderId="7" xfId="0" applyNumberFormat="1" applyFont="1" applyBorder="1" applyAlignment="1">
      <alignment horizontal="right" vertical="center" wrapText="1"/>
    </xf>
    <xf numFmtId="168" fontId="12" fillId="0" borderId="12" xfId="0" applyNumberFormat="1" applyFont="1" applyBorder="1" applyAlignment="1">
      <alignment horizontal="right" vertical="center" wrapText="1"/>
    </xf>
    <xf numFmtId="0" fontId="11" fillId="6" borderId="1" xfId="0" applyFont="1" applyFill="1" applyBorder="1" applyAlignment="1">
      <alignment horizontal="right" vertical="center" wrapText="1"/>
    </xf>
    <xf numFmtId="0" fontId="31" fillId="8" borderId="2" xfId="0" applyFont="1" applyFill="1" applyBorder="1" applyAlignment="1">
      <alignment horizontal="right" vertical="center" wrapText="1"/>
    </xf>
    <xf numFmtId="0" fontId="32" fillId="8" borderId="2" xfId="0" applyFont="1" applyFill="1" applyBorder="1" applyAlignment="1">
      <alignment horizontal="right" vertical="center" wrapText="1"/>
    </xf>
    <xf numFmtId="0" fontId="30" fillId="5" borderId="0" xfId="0" applyFont="1" applyFill="1" applyAlignment="1">
      <alignment vertical="center" wrapText="1"/>
    </xf>
    <xf numFmtId="0" fontId="30" fillId="5" borderId="0" xfId="0" applyFont="1" applyFill="1" applyAlignment="1">
      <alignment vertical="center"/>
    </xf>
    <xf numFmtId="0" fontId="29" fillId="5" borderId="0" xfId="0" applyFont="1" applyFill="1" applyAlignment="1">
      <alignment vertical="center"/>
    </xf>
    <xf numFmtId="0" fontId="18" fillId="0" borderId="0" xfId="0" applyFont="1" applyAlignment="1">
      <alignment horizontal="right" vertical="center" wrapText="1"/>
    </xf>
    <xf numFmtId="166" fontId="18" fillId="0" borderId="0" xfId="0" applyNumberFormat="1" applyFont="1" applyAlignment="1">
      <alignment horizontal="right" vertical="center" wrapText="1"/>
    </xf>
    <xf numFmtId="167" fontId="18" fillId="0" borderId="0" xfId="0" applyNumberFormat="1" applyFont="1" applyAlignment="1">
      <alignment horizontal="right" vertical="center" wrapText="1"/>
    </xf>
    <xf numFmtId="0" fontId="20" fillId="0" borderId="0" xfId="0" applyFont="1" applyAlignment="1">
      <alignment horizontal="right" vertical="center" wrapText="1"/>
    </xf>
    <xf numFmtId="0" fontId="21" fillId="0" borderId="0" xfId="0" applyFont="1" applyAlignment="1">
      <alignment vertical="center" wrapText="1"/>
    </xf>
    <xf numFmtId="0" fontId="14" fillId="0" borderId="0" xfId="0" applyFont="1" applyAlignment="1">
      <alignment horizontal="right" vertical="center" wrapText="1"/>
    </xf>
    <xf numFmtId="0" fontId="15" fillId="0" borderId="0" xfId="0" applyFont="1" applyAlignment="1">
      <alignment vertical="center" wrapText="1"/>
    </xf>
    <xf numFmtId="166" fontId="13" fillId="0" borderId="0" xfId="0" applyNumberFormat="1" applyFont="1" applyAlignment="1">
      <alignment horizontal="right" vertical="center" wrapText="1"/>
    </xf>
    <xf numFmtId="167" fontId="13" fillId="0" borderId="0" xfId="0" applyNumberFormat="1" applyFont="1" applyAlignment="1">
      <alignment horizontal="right" vertical="center" wrapText="1"/>
    </xf>
    <xf numFmtId="165" fontId="13" fillId="0" borderId="1" xfId="0" applyNumberFormat="1" applyFont="1" applyBorder="1" applyAlignment="1">
      <alignment horizontal="right" vertical="center" wrapText="1"/>
    </xf>
    <xf numFmtId="0" fontId="13" fillId="0" borderId="3" xfId="0" applyFont="1" applyBorder="1" applyAlignment="1">
      <alignment vertical="center" wrapText="1"/>
    </xf>
    <xf numFmtId="165" fontId="13" fillId="0" borderId="3" xfId="0" applyNumberFormat="1" applyFont="1" applyBorder="1" applyAlignment="1">
      <alignment horizontal="right" vertical="center" wrapText="1"/>
    </xf>
    <xf numFmtId="164" fontId="13" fillId="4" borderId="1" xfId="0" applyNumberFormat="1" applyFont="1" applyFill="1" applyBorder="1" applyAlignment="1">
      <alignment vertical="center" wrapText="1"/>
    </xf>
    <xf numFmtId="0" fontId="16" fillId="0" borderId="4" xfId="0" applyFont="1" applyBorder="1" applyAlignment="1">
      <alignment vertical="center" wrapText="1"/>
    </xf>
    <xf numFmtId="164" fontId="13" fillId="4" borderId="3" xfId="0" applyNumberFormat="1" applyFont="1" applyFill="1" applyBorder="1" applyAlignment="1">
      <alignment vertical="center" wrapText="1"/>
    </xf>
    <xf numFmtId="0" fontId="16" fillId="0" borderId="0" xfId="0" applyFont="1" applyAlignment="1">
      <alignment vertical="center" wrapText="1"/>
    </xf>
    <xf numFmtId="0" fontId="16" fillId="0" borderId="2" xfId="0" applyFont="1" applyBorder="1" applyAlignment="1">
      <alignment vertical="center" wrapText="1"/>
    </xf>
    <xf numFmtId="0" fontId="33" fillId="0" borderId="0" xfId="0" applyFont="1" applyAlignment="1">
      <alignment vertical="center"/>
    </xf>
    <xf numFmtId="0" fontId="31" fillId="0" borderId="6" xfId="0" applyFont="1" applyBorder="1" applyAlignment="1">
      <alignment vertical="center" wrapText="1"/>
    </xf>
    <xf numFmtId="0" fontId="31" fillId="0" borderId="1" xfId="0" applyFont="1" applyBorder="1" applyAlignment="1">
      <alignment vertical="center" wrapText="1"/>
    </xf>
    <xf numFmtId="0" fontId="31" fillId="0" borderId="15" xfId="0" applyFont="1" applyBorder="1" applyAlignment="1">
      <alignment vertical="center" wrapText="1"/>
    </xf>
    <xf numFmtId="0" fontId="13" fillId="0" borderId="6" xfId="0" applyFont="1" applyBorder="1" applyAlignment="1">
      <alignment horizontal="right" vertical="center" wrapText="1"/>
    </xf>
    <xf numFmtId="0" fontId="13" fillId="6" borderId="6" xfId="0" applyFont="1" applyFill="1" applyBorder="1" applyAlignment="1">
      <alignment horizontal="right" vertical="center" wrapText="1"/>
    </xf>
    <xf numFmtId="167" fontId="13" fillId="0" borderId="7" xfId="0" applyNumberFormat="1" applyFont="1" applyBorder="1" applyAlignment="1">
      <alignment horizontal="right" vertical="center" wrapText="1"/>
    </xf>
    <xf numFmtId="167" fontId="13" fillId="6" borderId="7" xfId="0" applyNumberFormat="1" applyFont="1" applyFill="1" applyBorder="1" applyAlignment="1">
      <alignment horizontal="right" vertical="center" wrapText="1"/>
    </xf>
    <xf numFmtId="0" fontId="13" fillId="0" borderId="7" xfId="0" applyFont="1" applyBorder="1" applyAlignment="1">
      <alignment horizontal="right" vertical="center" wrapText="1"/>
    </xf>
    <xf numFmtId="0" fontId="13" fillId="0" borderId="12" xfId="0" applyFont="1" applyBorder="1" applyAlignment="1">
      <alignment vertical="center" wrapText="1"/>
    </xf>
    <xf numFmtId="167" fontId="13" fillId="0" borderId="12" xfId="0" applyNumberFormat="1" applyFont="1" applyBorder="1" applyAlignment="1">
      <alignment horizontal="right" vertical="center" wrapText="1"/>
    </xf>
    <xf numFmtId="167" fontId="13" fillId="6" borderId="12" xfId="0" applyNumberFormat="1" applyFont="1" applyFill="1" applyBorder="1" applyAlignment="1">
      <alignment horizontal="right" vertical="center" wrapText="1"/>
    </xf>
    <xf numFmtId="0" fontId="13" fillId="0" borderId="12" xfId="0" applyFont="1" applyBorder="1" applyAlignment="1">
      <alignment horizontal="right" vertical="center" wrapText="1"/>
    </xf>
    <xf numFmtId="0" fontId="13" fillId="0" borderId="13" xfId="0" applyFont="1" applyBorder="1" applyAlignment="1">
      <alignment vertical="center" wrapText="1"/>
    </xf>
    <xf numFmtId="0" fontId="13" fillId="0" borderId="13" xfId="0" applyFont="1" applyBorder="1" applyAlignment="1">
      <alignment horizontal="right" vertical="center" wrapText="1"/>
    </xf>
    <xf numFmtId="0" fontId="13" fillId="6" borderId="13" xfId="0" applyFont="1" applyFill="1" applyBorder="1" applyAlignment="1">
      <alignment horizontal="right" vertical="center" wrapText="1"/>
    </xf>
    <xf numFmtId="0" fontId="15" fillId="8" borderId="2" xfId="0" applyFont="1" applyFill="1" applyBorder="1" applyAlignment="1">
      <alignment vertical="center" wrapText="1"/>
    </xf>
    <xf numFmtId="0" fontId="26" fillId="8" borderId="2" xfId="0" applyFont="1" applyFill="1" applyBorder="1" applyAlignment="1">
      <alignment horizontal="right" vertical="center" wrapText="1"/>
    </xf>
    <xf numFmtId="0" fontId="13" fillId="6" borderId="7" xfId="0" applyFont="1" applyFill="1" applyBorder="1" applyAlignment="1">
      <alignment vertical="center" wrapText="1"/>
    </xf>
    <xf numFmtId="166" fontId="13" fillId="6" borderId="7" xfId="0" applyNumberFormat="1" applyFont="1" applyFill="1" applyBorder="1" applyAlignment="1">
      <alignment horizontal="right" vertical="center" wrapText="1"/>
    </xf>
    <xf numFmtId="166" fontId="13" fillId="0" borderId="7" xfId="0" applyNumberFormat="1" applyFont="1" applyBorder="1" applyAlignment="1">
      <alignment horizontal="right" vertical="center" wrapText="1"/>
    </xf>
    <xf numFmtId="166" fontId="13" fillId="0" borderId="12" xfId="0" applyNumberFormat="1" applyFont="1" applyBorder="1" applyAlignment="1">
      <alignment horizontal="right" vertical="center" wrapText="1"/>
    </xf>
    <xf numFmtId="0" fontId="13" fillId="6" borderId="7"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7" xfId="0" applyFont="1" applyBorder="1" applyAlignment="1">
      <alignment vertical="center" wrapText="1"/>
    </xf>
    <xf numFmtId="167" fontId="13" fillId="6" borderId="17" xfId="0" applyNumberFormat="1" applyFont="1" applyFill="1" applyBorder="1" applyAlignment="1">
      <alignment horizontal="right" vertical="center" wrapText="1"/>
    </xf>
    <xf numFmtId="167" fontId="13" fillId="0" borderId="17" xfId="0" applyNumberFormat="1" applyFont="1" applyBorder="1" applyAlignment="1">
      <alignment horizontal="right" vertical="center" wrapText="1"/>
    </xf>
    <xf numFmtId="0" fontId="13" fillId="0" borderId="17" xfId="0" applyFont="1" applyBorder="1" applyAlignment="1">
      <alignment horizontal="right" vertical="center" wrapText="1"/>
    </xf>
    <xf numFmtId="166" fontId="13" fillId="0" borderId="17" xfId="0" applyNumberFormat="1" applyFont="1" applyBorder="1" applyAlignment="1">
      <alignment horizontal="right" vertical="center" wrapText="1"/>
    </xf>
    <xf numFmtId="0" fontId="27" fillId="8" borderId="2" xfId="0" applyFont="1" applyFill="1" applyBorder="1" applyAlignment="1">
      <alignment vertical="center" wrapText="1"/>
    </xf>
    <xf numFmtId="0" fontId="27" fillId="8" borderId="2" xfId="0" applyFont="1" applyFill="1" applyBorder="1" applyAlignment="1">
      <alignment horizontal="right" vertical="center" wrapText="1"/>
    </xf>
    <xf numFmtId="0" fontId="27" fillId="8" borderId="0" xfId="0" applyFont="1" applyFill="1" applyAlignment="1">
      <alignment vertical="center" wrapText="1"/>
    </xf>
    <xf numFmtId="0" fontId="27" fillId="8" borderId="0" xfId="0" applyFont="1" applyFill="1" applyAlignment="1">
      <alignment horizontal="right" vertical="center" wrapText="1"/>
    </xf>
    <xf numFmtId="164" fontId="13" fillId="6" borderId="1" xfId="0" applyNumberFormat="1" applyFont="1" applyFill="1" applyBorder="1" applyAlignment="1">
      <alignment vertical="center" wrapText="1"/>
    </xf>
    <xf numFmtId="164" fontId="13" fillId="6" borderId="3" xfId="0" applyNumberFormat="1" applyFont="1" applyFill="1" applyBorder="1" applyAlignment="1">
      <alignment vertical="center" wrapText="1"/>
    </xf>
    <xf numFmtId="164" fontId="13" fillId="6" borderId="7" xfId="0" applyNumberFormat="1" applyFont="1" applyFill="1" applyBorder="1" applyAlignment="1">
      <alignment vertical="center" wrapText="1"/>
    </xf>
    <xf numFmtId="164" fontId="13" fillId="0" borderId="7" xfId="0" applyNumberFormat="1" applyFont="1" applyBorder="1" applyAlignment="1">
      <alignment vertical="center" wrapText="1"/>
    </xf>
    <xf numFmtId="165" fontId="13" fillId="0" borderId="7" xfId="0" applyNumberFormat="1" applyFont="1" applyBorder="1" applyAlignment="1">
      <alignment horizontal="right" vertical="center" wrapText="1"/>
    </xf>
    <xf numFmtId="164" fontId="13" fillId="6" borderId="12" xfId="0" applyNumberFormat="1" applyFont="1" applyFill="1" applyBorder="1" applyAlignment="1">
      <alignment vertical="center" wrapText="1"/>
    </xf>
    <xf numFmtId="164" fontId="13" fillId="0" borderId="12" xfId="0" applyNumberFormat="1" applyFont="1" applyBorder="1" applyAlignment="1">
      <alignment vertical="center" wrapText="1"/>
    </xf>
    <xf numFmtId="164" fontId="13" fillId="6" borderId="13" xfId="0" applyNumberFormat="1" applyFont="1" applyFill="1" applyBorder="1" applyAlignment="1">
      <alignment vertical="center" wrapText="1"/>
    </xf>
    <xf numFmtId="164" fontId="13" fillId="0" borderId="13" xfId="0" applyNumberFormat="1" applyFont="1" applyBorder="1" applyAlignment="1">
      <alignment vertical="center" wrapText="1"/>
    </xf>
    <xf numFmtId="166" fontId="13" fillId="0" borderId="13" xfId="0" applyNumberFormat="1" applyFont="1" applyBorder="1" applyAlignment="1">
      <alignment horizontal="right" vertical="center" wrapText="1"/>
    </xf>
    <xf numFmtId="165" fontId="13" fillId="0" borderId="12" xfId="0" applyNumberFormat="1" applyFont="1" applyBorder="1" applyAlignment="1">
      <alignment horizontal="right" vertical="center" wrapText="1"/>
    </xf>
    <xf numFmtId="0" fontId="13" fillId="4" borderId="0" xfId="0" applyFont="1" applyFill="1" applyAlignment="1">
      <alignment horizontal="right" vertical="center" wrapText="1"/>
    </xf>
    <xf numFmtId="0" fontId="13" fillId="0" borderId="18" xfId="0" applyFont="1" applyBorder="1" applyAlignment="1">
      <alignment vertical="center" wrapText="1"/>
    </xf>
    <xf numFmtId="164" fontId="13" fillId="6" borderId="18" xfId="0" applyNumberFormat="1" applyFont="1" applyFill="1" applyBorder="1" applyAlignment="1">
      <alignment vertical="center" wrapText="1"/>
    </xf>
    <xf numFmtId="164" fontId="13" fillId="0" borderId="18" xfId="0" applyNumberFormat="1" applyFont="1" applyBorder="1" applyAlignment="1">
      <alignment vertical="center" wrapText="1"/>
    </xf>
    <xf numFmtId="165" fontId="13" fillId="0" borderId="18" xfId="0" applyNumberFormat="1" applyFont="1" applyBorder="1" applyAlignment="1">
      <alignment horizontal="right" vertical="center" wrapText="1"/>
    </xf>
    <xf numFmtId="0" fontId="13" fillId="4" borderId="19" xfId="0" applyFont="1" applyFill="1" applyBorder="1" applyAlignment="1">
      <alignment vertical="center" wrapText="1"/>
    </xf>
    <xf numFmtId="164" fontId="13" fillId="4" borderId="13" xfId="0" applyNumberFormat="1" applyFont="1" applyFill="1" applyBorder="1" applyAlignment="1">
      <alignment vertical="center" wrapText="1"/>
    </xf>
    <xf numFmtId="165" fontId="13" fillId="4" borderId="20" xfId="0" applyNumberFormat="1" applyFont="1" applyFill="1" applyBorder="1" applyAlignment="1">
      <alignment horizontal="right" vertical="center" wrapText="1"/>
    </xf>
    <xf numFmtId="0" fontId="13" fillId="4" borderId="21" xfId="0" applyFont="1" applyFill="1" applyBorder="1" applyAlignment="1">
      <alignment vertical="center" wrapText="1"/>
    </xf>
    <xf numFmtId="164" fontId="13" fillId="4" borderId="12" xfId="0" applyNumberFormat="1" applyFont="1" applyFill="1" applyBorder="1" applyAlignment="1">
      <alignment vertical="center" wrapText="1"/>
    </xf>
    <xf numFmtId="165" fontId="13" fillId="4" borderId="22" xfId="0" applyNumberFormat="1" applyFont="1" applyFill="1" applyBorder="1" applyAlignment="1">
      <alignment horizontal="right" vertical="center" wrapText="1"/>
    </xf>
    <xf numFmtId="0" fontId="13" fillId="0" borderId="19" xfId="0" applyFont="1" applyBorder="1" applyAlignment="1">
      <alignment vertical="center" wrapText="1"/>
    </xf>
    <xf numFmtId="165" fontId="13" fillId="0" borderId="20" xfId="0" applyNumberFormat="1" applyFont="1" applyBorder="1" applyAlignment="1">
      <alignment horizontal="right" vertical="center" wrapText="1"/>
    </xf>
    <xf numFmtId="0" fontId="13" fillId="0" borderId="21" xfId="0" applyFont="1" applyBorder="1" applyAlignment="1">
      <alignment vertical="center" wrapText="1"/>
    </xf>
    <xf numFmtId="0" fontId="13" fillId="0" borderId="22" xfId="0" applyFont="1" applyBorder="1" applyAlignment="1">
      <alignment horizontal="right" vertical="center" wrapText="1"/>
    </xf>
    <xf numFmtId="164" fontId="13" fillId="4" borderId="7" xfId="0" applyNumberFormat="1" applyFont="1" applyFill="1" applyBorder="1" applyAlignment="1">
      <alignment vertical="center" wrapText="1"/>
    </xf>
    <xf numFmtId="165" fontId="13" fillId="0" borderId="22" xfId="0" applyNumberFormat="1" applyFont="1" applyBorder="1" applyAlignment="1">
      <alignment horizontal="right" vertical="center" wrapText="1"/>
    </xf>
    <xf numFmtId="167" fontId="13" fillId="6" borderId="6" xfId="0" applyNumberFormat="1" applyFont="1" applyFill="1" applyBorder="1" applyAlignment="1">
      <alignment horizontal="right" vertical="center" wrapText="1"/>
    </xf>
    <xf numFmtId="167" fontId="13" fillId="0" borderId="6" xfId="0" applyNumberFormat="1" applyFont="1" applyBorder="1" applyAlignment="1">
      <alignment horizontal="right" vertical="center" wrapText="1"/>
    </xf>
    <xf numFmtId="164" fontId="13" fillId="4" borderId="18" xfId="0" applyNumberFormat="1" applyFont="1" applyFill="1" applyBorder="1" applyAlignment="1">
      <alignment vertical="center" wrapText="1"/>
    </xf>
    <xf numFmtId="0" fontId="4" fillId="0" borderId="0" xfId="6"/>
    <xf numFmtId="0" fontId="4" fillId="0" borderId="0" xfId="6" applyAlignment="1">
      <alignment vertical="top" wrapText="1"/>
    </xf>
    <xf numFmtId="0" fontId="4" fillId="0" borderId="0" xfId="6" applyAlignment="1">
      <alignment wrapText="1"/>
    </xf>
    <xf numFmtId="0" fontId="4" fillId="0" borderId="0" xfId="6" applyAlignment="1">
      <alignment vertical="top"/>
    </xf>
    <xf numFmtId="0" fontId="4" fillId="0" borderId="24" xfId="6" applyBorder="1" applyAlignment="1">
      <alignment vertical="top" wrapText="1"/>
    </xf>
    <xf numFmtId="0" fontId="4" fillId="0" borderId="27" xfId="6" applyBorder="1" applyAlignment="1">
      <alignment vertical="top" wrapText="1"/>
    </xf>
    <xf numFmtId="0" fontId="4" fillId="0" borderId="28" xfId="6" applyBorder="1" applyAlignment="1">
      <alignment vertical="top" wrapText="1"/>
    </xf>
    <xf numFmtId="0" fontId="34" fillId="7" borderId="29" xfId="6" applyFont="1" applyFill="1" applyBorder="1" applyAlignment="1">
      <alignment vertical="top" wrapText="1"/>
    </xf>
    <xf numFmtId="0" fontId="34" fillId="7" borderId="30" xfId="6" applyFont="1" applyFill="1" applyBorder="1" applyAlignment="1">
      <alignment wrapText="1"/>
    </xf>
    <xf numFmtId="0" fontId="34" fillId="7" borderId="31" xfId="6" applyFont="1" applyFill="1" applyBorder="1" applyAlignment="1">
      <alignment vertical="top"/>
    </xf>
    <xf numFmtId="0" fontId="4" fillId="0" borderId="23" xfId="6" applyBorder="1" applyAlignment="1">
      <alignment vertical="top" wrapText="1"/>
    </xf>
    <xf numFmtId="0" fontId="4" fillId="0" borderId="24" xfId="6" applyBorder="1" applyAlignment="1">
      <alignment horizontal="left" vertical="top" wrapText="1"/>
    </xf>
    <xf numFmtId="0" fontId="4" fillId="0" borderId="26" xfId="6" applyBorder="1" applyAlignment="1">
      <alignment vertical="top" wrapText="1"/>
    </xf>
    <xf numFmtId="0" fontId="4" fillId="0" borderId="27" xfId="6" applyBorder="1" applyAlignment="1">
      <alignment horizontal="left" vertical="top" wrapText="1"/>
    </xf>
    <xf numFmtId="0" fontId="35" fillId="0" borderId="0" xfId="6" applyFont="1" applyAlignment="1">
      <alignment vertical="top" wrapText="1"/>
    </xf>
    <xf numFmtId="0" fontId="35" fillId="0" borderId="0" xfId="6" applyFont="1" applyAlignment="1">
      <alignment wrapText="1"/>
    </xf>
    <xf numFmtId="0" fontId="35" fillId="0" borderId="0" xfId="6" applyFont="1" applyAlignment="1">
      <alignment vertical="top"/>
    </xf>
    <xf numFmtId="0" fontId="36" fillId="0" borderId="0" xfId="6" applyFont="1" applyAlignment="1">
      <alignment vertical="top" wrapText="1"/>
    </xf>
    <xf numFmtId="0" fontId="36" fillId="0" borderId="0" xfId="6" applyFont="1" applyAlignment="1">
      <alignment wrapText="1"/>
    </xf>
    <xf numFmtId="0" fontId="36" fillId="0" borderId="0" xfId="6" applyFont="1" applyAlignment="1">
      <alignment vertical="top"/>
    </xf>
    <xf numFmtId="0" fontId="37" fillId="0" borderId="0" xfId="6" applyFont="1" applyAlignment="1">
      <alignment vertical="top"/>
    </xf>
    <xf numFmtId="0" fontId="32" fillId="3" borderId="2" xfId="0" applyFont="1" applyFill="1" applyBorder="1" applyAlignment="1">
      <alignment vertical="center" wrapText="1"/>
    </xf>
    <xf numFmtId="0" fontId="13" fillId="9" borderId="6" xfId="0" applyFont="1" applyFill="1" applyBorder="1" applyAlignment="1">
      <alignment vertical="center" wrapText="1"/>
    </xf>
    <xf numFmtId="0" fontId="13" fillId="9" borderId="7" xfId="0" applyFont="1" applyFill="1" applyBorder="1" applyAlignment="1">
      <alignment vertical="center" wrapText="1"/>
    </xf>
    <xf numFmtId="0" fontId="13" fillId="9" borderId="12" xfId="0" applyFont="1" applyFill="1" applyBorder="1" applyAlignment="1">
      <alignment vertical="center" wrapText="1"/>
    </xf>
    <xf numFmtId="0" fontId="13" fillId="9" borderId="13" xfId="0" applyFont="1" applyFill="1" applyBorder="1" applyAlignment="1">
      <alignment vertical="center" wrapText="1"/>
    </xf>
    <xf numFmtId="0" fontId="13" fillId="9" borderId="6" xfId="0" applyFont="1" applyFill="1" applyBorder="1" applyAlignment="1">
      <alignment horizontal="right" vertical="center" wrapText="1"/>
    </xf>
    <xf numFmtId="0" fontId="13" fillId="9" borderId="7" xfId="0" applyFont="1" applyFill="1" applyBorder="1" applyAlignment="1">
      <alignment horizontal="right" vertical="center" wrapText="1"/>
    </xf>
    <xf numFmtId="0" fontId="13" fillId="9" borderId="12" xfId="0" applyFont="1" applyFill="1" applyBorder="1" applyAlignment="1">
      <alignment horizontal="right" vertical="center" wrapText="1"/>
    </xf>
    <xf numFmtId="0" fontId="31" fillId="0" borderId="2" xfId="0" applyFont="1" applyBorder="1" applyAlignment="1">
      <alignment horizontal="right" vertical="center" wrapText="1"/>
    </xf>
    <xf numFmtId="0" fontId="11" fillId="9" borderId="1" xfId="0" applyFont="1" applyFill="1" applyBorder="1" applyAlignment="1">
      <alignment horizontal="right" wrapText="1"/>
    </xf>
    <xf numFmtId="0" fontId="39" fillId="0" borderId="1" xfId="0" applyFont="1" applyBorder="1" applyAlignment="1">
      <alignment horizontal="right" vertical="center" wrapText="1"/>
    </xf>
    <xf numFmtId="0" fontId="39" fillId="0" borderId="13" xfId="0" applyFont="1" applyBorder="1" applyAlignment="1">
      <alignment horizontal="right" vertical="center" wrapText="1"/>
    </xf>
    <xf numFmtId="0" fontId="39" fillId="0" borderId="7" xfId="0" applyFont="1" applyBorder="1" applyAlignment="1">
      <alignment horizontal="right" vertical="center" wrapText="1"/>
    </xf>
    <xf numFmtId="169" fontId="39" fillId="0" borderId="12" xfId="0" applyNumberFormat="1" applyFont="1" applyBorder="1" applyAlignment="1">
      <alignment horizontal="right" vertical="center" wrapText="1"/>
    </xf>
    <xf numFmtId="172" fontId="39" fillId="0" borderId="7" xfId="0" applyNumberFormat="1" applyFont="1" applyBorder="1" applyAlignment="1">
      <alignment horizontal="right" vertical="center" wrapText="1"/>
    </xf>
    <xf numFmtId="172" fontId="39" fillId="0" borderId="12" xfId="0" applyNumberFormat="1" applyFont="1" applyBorder="1" applyAlignment="1">
      <alignment horizontal="right" vertical="center" wrapText="1"/>
    </xf>
    <xf numFmtId="166" fontId="39" fillId="0" borderId="7" xfId="0" applyNumberFormat="1" applyFont="1" applyBorder="1" applyAlignment="1">
      <alignment horizontal="right" vertical="center" wrapText="1"/>
    </xf>
    <xf numFmtId="0" fontId="39" fillId="0" borderId="12" xfId="0" applyFont="1" applyBorder="1" applyAlignment="1">
      <alignment horizontal="right" vertical="center" wrapText="1"/>
    </xf>
    <xf numFmtId="175" fontId="39" fillId="0" borderId="3" xfId="0" applyNumberFormat="1" applyFont="1" applyBorder="1" applyAlignment="1">
      <alignment horizontal="right" vertical="center" wrapText="1"/>
    </xf>
    <xf numFmtId="167" fontId="39" fillId="0" borderId="7" xfId="0" applyNumberFormat="1" applyFont="1" applyBorder="1" applyAlignment="1">
      <alignment horizontal="right" vertical="center" wrapText="1"/>
    </xf>
    <xf numFmtId="165" fontId="39" fillId="0" borderId="7" xfId="0" applyNumberFormat="1" applyFont="1" applyBorder="1" applyAlignment="1">
      <alignment horizontal="right" vertical="center" wrapText="1"/>
    </xf>
    <xf numFmtId="167" fontId="39" fillId="0" borderId="16" xfId="0" applyNumberFormat="1" applyFont="1" applyBorder="1" applyAlignment="1">
      <alignment horizontal="right" vertical="center" wrapText="1"/>
    </xf>
    <xf numFmtId="0" fontId="39" fillId="0" borderId="16" xfId="0" applyFont="1" applyBorder="1" applyAlignment="1">
      <alignment horizontal="right" vertical="center" wrapText="1"/>
    </xf>
    <xf numFmtId="0" fontId="13" fillId="9" borderId="2" xfId="0" applyFont="1" applyFill="1" applyBorder="1" applyAlignment="1">
      <alignment horizontal="right" vertical="center" wrapText="1"/>
    </xf>
    <xf numFmtId="0" fontId="13" fillId="9" borderId="0" xfId="0" applyFont="1" applyFill="1" applyAlignment="1">
      <alignment horizontal="right" vertical="center" wrapText="1"/>
    </xf>
    <xf numFmtId="0" fontId="13" fillId="9" borderId="11" xfId="0" applyFont="1" applyFill="1" applyBorder="1" applyAlignment="1">
      <alignment horizontal="right" vertical="center" wrapText="1"/>
    </xf>
    <xf numFmtId="0" fontId="38" fillId="0" borderId="0" xfId="0" applyFont="1"/>
    <xf numFmtId="0" fontId="38" fillId="0" borderId="0" xfId="0" applyFont="1" applyAlignment="1">
      <alignment wrapText="1"/>
    </xf>
    <xf numFmtId="0" fontId="31" fillId="0" borderId="0" xfId="0" applyFont="1" applyAlignment="1">
      <alignment horizontal="center" vertical="center" wrapText="1"/>
    </xf>
    <xf numFmtId="0" fontId="11" fillId="6" borderId="0" xfId="0" applyFont="1" applyFill="1" applyAlignment="1">
      <alignment horizontal="right" vertical="center" wrapText="1"/>
    </xf>
    <xf numFmtId="167" fontId="39" fillId="0" borderId="6" xfId="0" applyNumberFormat="1" applyFont="1" applyBorder="1" applyAlignment="1">
      <alignment horizontal="right" vertical="center" wrapText="1"/>
    </xf>
    <xf numFmtId="167" fontId="39" fillId="0" borderId="12" xfId="0" applyNumberFormat="1" applyFont="1" applyBorder="1" applyAlignment="1">
      <alignment horizontal="right" vertical="center" wrapText="1"/>
    </xf>
    <xf numFmtId="0" fontId="39" fillId="0" borderId="2" xfId="0" applyFont="1" applyBorder="1" applyAlignment="1">
      <alignment horizontal="right" vertical="center" wrapText="1"/>
    </xf>
    <xf numFmtId="0" fontId="14" fillId="9" borderId="1" xfId="0" applyFont="1" applyFill="1" applyBorder="1" applyAlignment="1">
      <alignment horizontal="right" vertical="center" wrapText="1"/>
    </xf>
    <xf numFmtId="0" fontId="26" fillId="9" borderId="1" xfId="0" applyFont="1" applyFill="1" applyBorder="1" applyAlignment="1">
      <alignment vertical="center" wrapText="1"/>
    </xf>
    <xf numFmtId="0" fontId="26" fillId="0" borderId="1" xfId="0" applyFont="1" applyBorder="1" applyAlignment="1">
      <alignment vertical="center" wrapText="1"/>
    </xf>
    <xf numFmtId="0" fontId="31" fillId="0" borderId="2" xfId="0" applyFont="1" applyBorder="1" applyAlignment="1">
      <alignment vertical="center" wrapText="1"/>
    </xf>
    <xf numFmtId="0" fontId="31" fillId="9" borderId="1" xfId="0" applyFont="1" applyFill="1" applyBorder="1" applyAlignment="1">
      <alignment vertical="center" wrapText="1"/>
    </xf>
    <xf numFmtId="0" fontId="41" fillId="0" borderId="2" xfId="0" applyFont="1" applyBorder="1" applyAlignment="1">
      <alignment vertical="center" wrapText="1"/>
    </xf>
    <xf numFmtId="174" fontId="39" fillId="0" borderId="7" xfId="0" applyNumberFormat="1" applyFont="1" applyBorder="1" applyAlignment="1">
      <alignment horizontal="right" vertical="center" wrapText="1"/>
    </xf>
    <xf numFmtId="174" fontId="40" fillId="11" borderId="12" xfId="0" applyNumberFormat="1" applyFont="1" applyFill="1" applyBorder="1" applyAlignment="1">
      <alignment horizontal="right" vertical="center" wrapText="1"/>
    </xf>
    <xf numFmtId="175" fontId="40" fillId="11" borderId="34" xfId="0" applyNumberFormat="1" applyFont="1" applyFill="1" applyBorder="1" applyAlignment="1">
      <alignment horizontal="right" vertical="center" wrapText="1"/>
    </xf>
    <xf numFmtId="172" fontId="40" fillId="12" borderId="7" xfId="0" applyNumberFormat="1" applyFont="1" applyFill="1" applyBorder="1" applyAlignment="1">
      <alignment horizontal="right" vertical="center" wrapText="1"/>
    </xf>
    <xf numFmtId="0" fontId="40" fillId="10" borderId="32" xfId="0" applyFont="1" applyFill="1" applyBorder="1" applyAlignment="1">
      <alignment horizontal="right" wrapText="1"/>
    </xf>
    <xf numFmtId="9" fontId="40" fillId="9" borderId="12" xfId="0" applyNumberFormat="1" applyFont="1" applyFill="1" applyBorder="1" applyAlignment="1">
      <alignment vertical="center" wrapText="1"/>
    </xf>
    <xf numFmtId="167" fontId="40" fillId="0" borderId="7" xfId="0" applyNumberFormat="1" applyFont="1" applyBorder="1" applyAlignment="1">
      <alignment horizontal="right" vertical="center" wrapText="1"/>
    </xf>
    <xf numFmtId="167" fontId="40" fillId="0" borderId="12" xfId="0" applyNumberFormat="1" applyFont="1" applyBorder="1" applyAlignment="1">
      <alignment horizontal="right" vertical="center" wrapText="1"/>
    </xf>
    <xf numFmtId="166" fontId="40" fillId="11" borderId="0" xfId="0" applyNumberFormat="1" applyFont="1" applyFill="1" applyAlignment="1">
      <alignment horizontal="right" vertical="center" wrapText="1"/>
    </xf>
    <xf numFmtId="0" fontId="39" fillId="0" borderId="1" xfId="0" applyFont="1" applyBorder="1" applyAlignment="1">
      <alignment horizontal="right" wrapText="1"/>
    </xf>
    <xf numFmtId="0" fontId="42" fillId="8" borderId="2" xfId="0" applyFont="1" applyFill="1" applyBorder="1" applyAlignment="1">
      <alignment horizontal="right" vertical="center" wrapText="1"/>
    </xf>
    <xf numFmtId="166" fontId="39" fillId="0" borderId="1" xfId="0" applyNumberFormat="1" applyFont="1" applyBorder="1" applyAlignment="1">
      <alignment horizontal="right" vertical="center" wrapText="1"/>
    </xf>
    <xf numFmtId="169" fontId="39" fillId="0" borderId="7" xfId="0" applyNumberFormat="1" applyFont="1" applyBorder="1" applyAlignment="1">
      <alignment horizontal="right" vertical="center" wrapText="1"/>
    </xf>
    <xf numFmtId="0" fontId="39" fillId="0" borderId="32" xfId="0" applyFont="1" applyBorder="1" applyAlignment="1">
      <alignment horizontal="right" wrapText="1"/>
    </xf>
    <xf numFmtId="0" fontId="39" fillId="0" borderId="33" xfId="0" applyFont="1" applyBorder="1" applyAlignment="1">
      <alignment horizontal="right" wrapText="1"/>
    </xf>
    <xf numFmtId="0" fontId="28" fillId="0" borderId="0" xfId="0" applyFont="1" applyAlignment="1">
      <alignment vertical="center" wrapText="1"/>
    </xf>
    <xf numFmtId="0" fontId="28" fillId="0" borderId="9" xfId="0" applyFont="1" applyBorder="1" applyAlignment="1">
      <alignment vertical="center" wrapText="1"/>
    </xf>
    <xf numFmtId="0" fontId="28" fillId="0" borderId="10" xfId="0" applyFont="1" applyBorder="1" applyAlignment="1">
      <alignment vertical="top" wrapText="1"/>
    </xf>
    <xf numFmtId="0" fontId="28" fillId="0" borderId="9" xfId="0" applyFont="1" applyBorder="1" applyAlignment="1">
      <alignment vertical="top" wrapText="1"/>
    </xf>
    <xf numFmtId="0" fontId="38" fillId="0" borderId="0" xfId="0" applyFont="1" applyAlignment="1">
      <alignment horizontal="right" wrapText="1"/>
    </xf>
    <xf numFmtId="179" fontId="31" fillId="0" borderId="0" xfId="0" applyNumberFormat="1" applyFont="1" applyAlignment="1">
      <alignment vertical="center"/>
    </xf>
    <xf numFmtId="179" fontId="43" fillId="0" borderId="0" xfId="0" applyNumberFormat="1" applyFont="1" applyAlignment="1">
      <alignment horizontal="left" vertical="center"/>
    </xf>
    <xf numFmtId="0" fontId="12" fillId="0" borderId="0" xfId="0" applyFont="1" applyAlignment="1">
      <alignment vertical="center"/>
    </xf>
    <xf numFmtId="179" fontId="44" fillId="0" borderId="0" xfId="0" applyNumberFormat="1" applyFont="1" applyAlignment="1">
      <alignment horizontal="left" vertical="center"/>
    </xf>
    <xf numFmtId="0" fontId="44" fillId="0" borderId="0" xfId="0" applyFont="1" applyAlignment="1">
      <alignment vertical="center"/>
    </xf>
    <xf numFmtId="0" fontId="12" fillId="0" borderId="1" xfId="0" applyFont="1" applyBorder="1" applyAlignment="1">
      <alignment vertical="center" wrapText="1"/>
    </xf>
    <xf numFmtId="0" fontId="12" fillId="9" borderId="2" xfId="0" applyFont="1" applyFill="1" applyBorder="1" applyAlignment="1">
      <alignment horizontal="right" vertical="center" wrapText="1"/>
    </xf>
    <xf numFmtId="0" fontId="12" fillId="0" borderId="6" xfId="0" applyFont="1" applyBorder="1" applyAlignment="1">
      <alignment vertical="center" wrapText="1"/>
    </xf>
    <xf numFmtId="167" fontId="5" fillId="0" borderId="6" xfId="0" applyNumberFormat="1" applyFont="1" applyBorder="1" applyAlignment="1">
      <alignment horizontal="right" vertical="center" wrapText="1"/>
    </xf>
    <xf numFmtId="167" fontId="12" fillId="6" borderId="6" xfId="0" applyNumberFormat="1" applyFont="1" applyFill="1" applyBorder="1" applyAlignment="1">
      <alignment horizontal="right" vertical="center" wrapText="1"/>
    </xf>
    <xf numFmtId="0" fontId="12" fillId="0" borderId="7" xfId="0" applyFont="1" applyBorder="1" applyAlignment="1">
      <alignment vertical="center" wrapText="1"/>
    </xf>
    <xf numFmtId="167" fontId="5" fillId="0" borderId="7" xfId="0" applyNumberFormat="1" applyFont="1" applyBorder="1" applyAlignment="1">
      <alignment horizontal="right" vertical="center" wrapText="1"/>
    </xf>
    <xf numFmtId="167" fontId="12" fillId="6" borderId="7" xfId="0" applyNumberFormat="1" applyFont="1" applyFill="1" applyBorder="1" applyAlignment="1">
      <alignment horizontal="right" vertical="center" wrapText="1"/>
    </xf>
    <xf numFmtId="0" fontId="12" fillId="0" borderId="12" xfId="0" applyFont="1" applyBorder="1" applyAlignment="1">
      <alignment vertical="center" wrapText="1"/>
    </xf>
    <xf numFmtId="167" fontId="5" fillId="0" borderId="12" xfId="0" applyNumberFormat="1" applyFont="1" applyBorder="1" applyAlignment="1">
      <alignment horizontal="right" vertical="center" wrapText="1"/>
    </xf>
    <xf numFmtId="167" fontId="12" fillId="6" borderId="12" xfId="0" applyNumberFormat="1" applyFont="1" applyFill="1" applyBorder="1" applyAlignment="1">
      <alignment horizontal="right" vertical="center" wrapText="1"/>
    </xf>
    <xf numFmtId="0" fontId="12" fillId="9" borderId="13" xfId="0" applyFont="1" applyFill="1" applyBorder="1" applyAlignment="1">
      <alignment horizontal="right" vertical="center" wrapText="1"/>
    </xf>
    <xf numFmtId="0" fontId="12" fillId="6" borderId="13" xfId="0" applyFont="1" applyFill="1" applyBorder="1" applyAlignment="1">
      <alignment horizontal="right" vertical="center" wrapText="1"/>
    </xf>
    <xf numFmtId="0" fontId="12" fillId="9" borderId="7" xfId="0" applyFont="1" applyFill="1" applyBorder="1" applyAlignment="1">
      <alignment horizontal="right" vertical="center" wrapText="1"/>
    </xf>
    <xf numFmtId="168" fontId="12" fillId="6" borderId="7" xfId="0" applyNumberFormat="1" applyFont="1" applyFill="1" applyBorder="1" applyAlignment="1">
      <alignment horizontal="right" vertical="center" wrapText="1"/>
    </xf>
    <xf numFmtId="0" fontId="12" fillId="9" borderId="12" xfId="0" applyFont="1" applyFill="1" applyBorder="1" applyAlignment="1">
      <alignment horizontal="right" vertical="center" wrapText="1"/>
    </xf>
    <xf numFmtId="168" fontId="12" fillId="6" borderId="12" xfId="0" applyNumberFormat="1" applyFont="1" applyFill="1" applyBorder="1" applyAlignment="1">
      <alignment horizontal="right" vertical="center" wrapText="1"/>
    </xf>
    <xf numFmtId="0" fontId="5" fillId="0" borderId="7" xfId="0" applyFont="1" applyBorder="1" applyAlignment="1">
      <alignment horizontal="right" vertical="center" wrapText="1"/>
    </xf>
    <xf numFmtId="0" fontId="5" fillId="0" borderId="12" xfId="0" applyFont="1" applyBorder="1" applyAlignment="1">
      <alignment horizontal="right" vertical="center" wrapText="1"/>
    </xf>
    <xf numFmtId="0" fontId="5" fillId="0" borderId="0" xfId="0" applyFont="1" applyAlignment="1">
      <alignment vertical="center"/>
    </xf>
    <xf numFmtId="0" fontId="12" fillId="0" borderId="2" xfId="0" applyFont="1" applyBorder="1" applyAlignment="1">
      <alignment vertical="center" wrapText="1"/>
    </xf>
    <xf numFmtId="0" fontId="12" fillId="0" borderId="3" xfId="0" applyFont="1" applyBorder="1" applyAlignment="1">
      <alignment horizontal="right" vertical="center" wrapText="1"/>
    </xf>
    <xf numFmtId="0" fontId="12" fillId="0" borderId="0" xfId="0" applyFont="1" applyAlignment="1">
      <alignment horizontal="right" vertical="center" wrapText="1"/>
    </xf>
    <xf numFmtId="0" fontId="12" fillId="8" borderId="0" xfId="0" applyFont="1" applyFill="1" applyAlignment="1">
      <alignment horizontal="right" vertical="center" wrapText="1"/>
    </xf>
    <xf numFmtId="167" fontId="12" fillId="0" borderId="0" xfId="0" applyNumberFormat="1" applyFont="1" applyAlignment="1">
      <alignment horizontal="right" vertical="center" wrapText="1"/>
    </xf>
    <xf numFmtId="0" fontId="12" fillId="9" borderId="1" xfId="0" applyFont="1" applyFill="1" applyBorder="1" applyAlignment="1">
      <alignment vertical="center" wrapText="1"/>
    </xf>
    <xf numFmtId="167" fontId="12" fillId="9" borderId="1" xfId="0" applyNumberFormat="1" applyFont="1" applyFill="1" applyBorder="1" applyAlignment="1">
      <alignment horizontal="right" vertical="center" wrapText="1"/>
    </xf>
    <xf numFmtId="167" fontId="12" fillId="9" borderId="0" xfId="0" applyNumberFormat="1" applyFont="1" applyFill="1" applyAlignment="1">
      <alignment horizontal="right" vertical="center" wrapText="1"/>
    </xf>
    <xf numFmtId="0" fontId="12" fillId="6" borderId="3" xfId="0" applyFont="1" applyFill="1" applyBorder="1" applyAlignment="1">
      <alignment vertical="center" wrapText="1"/>
    </xf>
    <xf numFmtId="167" fontId="12" fillId="6" borderId="3" xfId="0" applyNumberFormat="1" applyFont="1" applyFill="1" applyBorder="1" applyAlignment="1">
      <alignment horizontal="right" vertical="center" wrapText="1"/>
    </xf>
    <xf numFmtId="167" fontId="12" fillId="6" borderId="0" xfId="0" applyNumberFormat="1" applyFont="1" applyFill="1" applyAlignment="1">
      <alignment horizontal="right" vertical="center" wrapText="1"/>
    </xf>
    <xf numFmtId="0" fontId="12" fillId="0" borderId="3" xfId="0" applyFont="1" applyBorder="1" applyAlignment="1">
      <alignment vertical="center" wrapText="1"/>
    </xf>
    <xf numFmtId="167" fontId="12" fillId="0" borderId="3" xfId="0" applyNumberFormat="1" applyFont="1" applyBorder="1" applyAlignment="1">
      <alignment horizontal="right" vertical="center" wrapText="1"/>
    </xf>
    <xf numFmtId="0" fontId="12" fillId="0" borderId="13" xfId="0" applyFont="1" applyBorder="1" applyAlignment="1">
      <alignment vertical="center" wrapText="1"/>
    </xf>
    <xf numFmtId="9" fontId="12" fillId="9" borderId="2" xfId="0" applyNumberFormat="1" applyFont="1" applyFill="1" applyBorder="1" applyAlignment="1">
      <alignment vertical="center" wrapText="1"/>
    </xf>
    <xf numFmtId="169" fontId="12" fillId="6" borderId="2" xfId="0" applyNumberFormat="1" applyFont="1" applyFill="1" applyBorder="1" applyAlignment="1">
      <alignment horizontal="right" vertical="center" wrapText="1"/>
    </xf>
    <xf numFmtId="169" fontId="12" fillId="6" borderId="13" xfId="0" applyNumberFormat="1" applyFont="1" applyFill="1" applyBorder="1" applyAlignment="1">
      <alignment horizontal="right" vertical="center" wrapText="1"/>
    </xf>
    <xf numFmtId="169" fontId="12" fillId="0" borderId="13" xfId="0" applyNumberFormat="1" applyFont="1" applyBorder="1" applyAlignment="1">
      <alignment horizontal="right" vertical="center" wrapText="1"/>
    </xf>
    <xf numFmtId="9" fontId="12" fillId="9" borderId="0" xfId="0" applyNumberFormat="1" applyFont="1" applyFill="1" applyAlignment="1">
      <alignment vertical="center" wrapText="1"/>
    </xf>
    <xf numFmtId="169" fontId="12" fillId="6" borderId="0" xfId="0" applyNumberFormat="1" applyFont="1" applyFill="1" applyAlignment="1">
      <alignment horizontal="right" vertical="center" wrapText="1"/>
    </xf>
    <xf numFmtId="169" fontId="12" fillId="6" borderId="7" xfId="0" applyNumberFormat="1" applyFont="1" applyFill="1" applyBorder="1" applyAlignment="1">
      <alignment horizontal="right" vertical="center" wrapText="1"/>
    </xf>
    <xf numFmtId="169" fontId="12" fillId="0" borderId="7" xfId="0" applyNumberFormat="1" applyFont="1" applyBorder="1" applyAlignment="1">
      <alignment horizontal="right" vertical="center" wrapText="1"/>
    </xf>
    <xf numFmtId="0" fontId="12" fillId="0" borderId="7" xfId="0" applyFont="1" applyBorder="1" applyAlignment="1">
      <alignment horizontal="right" vertical="center" wrapText="1"/>
    </xf>
    <xf numFmtId="9" fontId="12" fillId="9" borderId="6" xfId="0" applyNumberFormat="1" applyFont="1" applyFill="1" applyBorder="1" applyAlignment="1">
      <alignment vertical="center" wrapText="1"/>
    </xf>
    <xf numFmtId="169" fontId="12" fillId="6" borderId="1" xfId="0" applyNumberFormat="1" applyFont="1" applyFill="1" applyBorder="1" applyAlignment="1">
      <alignment horizontal="right" vertical="center" wrapText="1"/>
    </xf>
    <xf numFmtId="169" fontId="12" fillId="6" borderId="12" xfId="0" applyNumberFormat="1" applyFont="1" applyFill="1" applyBorder="1" applyAlignment="1">
      <alignment horizontal="right" vertical="center" wrapText="1"/>
    </xf>
    <xf numFmtId="169" fontId="12" fillId="0" borderId="12" xfId="0" applyNumberFormat="1" applyFont="1" applyBorder="1" applyAlignment="1">
      <alignment horizontal="right" vertical="center" wrapText="1"/>
    </xf>
    <xf numFmtId="0" fontId="12" fillId="0" borderId="12" xfId="0" applyFont="1" applyBorder="1" applyAlignment="1">
      <alignment horizontal="right" vertical="center" wrapText="1"/>
    </xf>
    <xf numFmtId="0" fontId="12" fillId="0" borderId="1" xfId="0" applyFont="1" applyBorder="1" applyAlignment="1">
      <alignment horizontal="righ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right" vertical="center" wrapText="1"/>
    </xf>
    <xf numFmtId="170" fontId="12" fillId="2" borderId="1" xfId="0" applyNumberFormat="1" applyFont="1" applyFill="1" applyBorder="1" applyAlignment="1">
      <alignment horizontal="right" vertical="center" wrapText="1"/>
    </xf>
    <xf numFmtId="179" fontId="12" fillId="0" borderId="0" xfId="0" applyNumberFormat="1" applyFont="1" applyAlignment="1">
      <alignment vertical="center"/>
    </xf>
    <xf numFmtId="170" fontId="12" fillId="0" borderId="3" xfId="0" applyNumberFormat="1" applyFont="1" applyBorder="1" applyAlignment="1">
      <alignment horizontal="right" vertical="center" wrapText="1"/>
    </xf>
    <xf numFmtId="0" fontId="12" fillId="0" borderId="0" xfId="0" applyFont="1" applyAlignment="1">
      <alignment horizontal="center" vertical="center"/>
    </xf>
    <xf numFmtId="0" fontId="12" fillId="6" borderId="6" xfId="0" applyFont="1" applyFill="1" applyBorder="1" applyAlignment="1">
      <alignment vertical="center" wrapText="1"/>
    </xf>
    <xf numFmtId="0" fontId="12" fillId="6" borderId="6" xfId="0" applyFont="1" applyFill="1" applyBorder="1" applyAlignment="1">
      <alignment horizontal="right" vertical="center" wrapText="1"/>
    </xf>
    <xf numFmtId="171" fontId="12" fillId="6" borderId="6" xfId="0" applyNumberFormat="1" applyFont="1" applyFill="1" applyBorder="1" applyAlignment="1">
      <alignment horizontal="right" vertical="center" wrapText="1"/>
    </xf>
    <xf numFmtId="171" fontId="12" fillId="0" borderId="12" xfId="0" applyNumberFormat="1" applyFont="1" applyBorder="1" applyAlignment="1">
      <alignment horizontal="right" vertical="center" wrapText="1"/>
    </xf>
    <xf numFmtId="171" fontId="12" fillId="0" borderId="3" xfId="0" applyNumberFormat="1" applyFont="1" applyBorder="1" applyAlignment="1">
      <alignment horizontal="right" vertical="center" wrapText="1"/>
    </xf>
    <xf numFmtId="0" fontId="12" fillId="3" borderId="2" xfId="0" applyFont="1" applyFill="1" applyBorder="1" applyAlignment="1">
      <alignment horizontal="right" vertical="center" wrapText="1"/>
    </xf>
    <xf numFmtId="0" fontId="12" fillId="9" borderId="6" xfId="0" applyFont="1" applyFill="1" applyBorder="1" applyAlignment="1">
      <alignment vertical="center" wrapText="1"/>
    </xf>
    <xf numFmtId="0" fontId="12" fillId="0" borderId="6" xfId="0" applyFont="1" applyBorder="1" applyAlignment="1">
      <alignment horizontal="right" vertical="center" wrapText="1"/>
    </xf>
    <xf numFmtId="0" fontId="12" fillId="9" borderId="7" xfId="0" applyFont="1" applyFill="1" applyBorder="1" applyAlignment="1">
      <alignment vertical="center" wrapText="1"/>
    </xf>
    <xf numFmtId="172" fontId="12" fillId="6" borderId="7" xfId="0" applyNumberFormat="1" applyFont="1" applyFill="1" applyBorder="1" applyAlignment="1">
      <alignment horizontal="right" vertical="center" wrapText="1"/>
    </xf>
    <xf numFmtId="172" fontId="12" fillId="0" borderId="7" xfId="0" applyNumberFormat="1" applyFont="1" applyBorder="1" applyAlignment="1">
      <alignment horizontal="right" vertical="center" wrapText="1"/>
    </xf>
    <xf numFmtId="2" fontId="12" fillId="9" borderId="12" xfId="0" applyNumberFormat="1" applyFont="1" applyFill="1" applyBorder="1" applyAlignment="1">
      <alignment vertical="center" wrapText="1"/>
    </xf>
    <xf numFmtId="172" fontId="12" fillId="6" borderId="12" xfId="0" applyNumberFormat="1" applyFont="1" applyFill="1" applyBorder="1" applyAlignment="1">
      <alignment horizontal="right" vertical="center" wrapText="1"/>
    </xf>
    <xf numFmtId="172" fontId="12" fillId="0" borderId="12" xfId="0" applyNumberFormat="1" applyFont="1" applyBorder="1" applyAlignment="1">
      <alignment horizontal="right" vertical="center" wrapText="1"/>
    </xf>
    <xf numFmtId="0" fontId="12" fillId="9" borderId="13" xfId="0" applyFont="1" applyFill="1" applyBorder="1" applyAlignment="1">
      <alignment vertical="center" wrapText="1"/>
    </xf>
    <xf numFmtId="9" fontId="12" fillId="9" borderId="7" xfId="0" applyNumberFormat="1" applyFont="1" applyFill="1" applyBorder="1" applyAlignment="1">
      <alignment vertical="center" wrapText="1"/>
    </xf>
    <xf numFmtId="9" fontId="12" fillId="9" borderId="12" xfId="0" applyNumberFormat="1" applyFont="1" applyFill="1" applyBorder="1" applyAlignment="1">
      <alignment vertical="center" wrapText="1"/>
    </xf>
    <xf numFmtId="172" fontId="12" fillId="9" borderId="7" xfId="0" applyNumberFormat="1" applyFont="1" applyFill="1" applyBorder="1" applyAlignment="1">
      <alignment vertical="center" wrapText="1"/>
    </xf>
    <xf numFmtId="2" fontId="12" fillId="9" borderId="7" xfId="0" applyNumberFormat="1" applyFont="1" applyFill="1" applyBorder="1" applyAlignment="1">
      <alignment vertical="center" wrapText="1"/>
    </xf>
    <xf numFmtId="0" fontId="12" fillId="9" borderId="2" xfId="0" applyFont="1" applyFill="1" applyBorder="1" applyAlignment="1">
      <alignment vertical="center" wrapText="1"/>
    </xf>
    <xf numFmtId="0" fontId="12" fillId="6" borderId="2" xfId="0" applyFont="1" applyFill="1" applyBorder="1" applyAlignment="1">
      <alignment horizontal="right" vertical="center" wrapText="1"/>
    </xf>
    <xf numFmtId="0" fontId="12" fillId="9" borderId="12" xfId="0" applyFont="1" applyFill="1" applyBorder="1" applyAlignment="1">
      <alignment vertical="center" wrapText="1"/>
    </xf>
    <xf numFmtId="166" fontId="12" fillId="6" borderId="7" xfId="0" applyNumberFormat="1" applyFont="1" applyFill="1" applyBorder="1" applyAlignment="1">
      <alignment horizontal="right" vertical="center" wrapText="1"/>
    </xf>
    <xf numFmtId="166" fontId="12" fillId="0" borderId="7" xfId="0" applyNumberFormat="1" applyFont="1" applyBorder="1" applyAlignment="1">
      <alignment horizontal="right" vertical="center" wrapText="1"/>
    </xf>
    <xf numFmtId="166" fontId="12" fillId="6" borderId="12" xfId="0" applyNumberFormat="1" applyFont="1" applyFill="1" applyBorder="1" applyAlignment="1">
      <alignment horizontal="right" vertical="center" wrapText="1"/>
    </xf>
    <xf numFmtId="166" fontId="12" fillId="0" borderId="12" xfId="0" applyNumberFormat="1" applyFont="1" applyBorder="1" applyAlignment="1">
      <alignment horizontal="right" vertical="center" wrapText="1"/>
    </xf>
    <xf numFmtId="173" fontId="12" fillId="6" borderId="7" xfId="0" applyNumberFormat="1" applyFont="1" applyFill="1" applyBorder="1" applyAlignment="1">
      <alignment horizontal="right" vertical="center" wrapText="1"/>
    </xf>
    <xf numFmtId="173" fontId="12" fillId="0" borderId="7" xfId="0" applyNumberFormat="1" applyFont="1" applyBorder="1" applyAlignment="1">
      <alignment horizontal="right" vertical="center" wrapText="1"/>
    </xf>
    <xf numFmtId="165" fontId="12" fillId="6" borderId="12" xfId="0" applyNumberFormat="1" applyFont="1" applyFill="1" applyBorder="1" applyAlignment="1">
      <alignment horizontal="right" vertical="center" wrapText="1"/>
    </xf>
    <xf numFmtId="165" fontId="12" fillId="0" borderId="12" xfId="0" applyNumberFormat="1" applyFont="1" applyBorder="1" applyAlignment="1">
      <alignment horizontal="right" vertical="center" wrapText="1"/>
    </xf>
    <xf numFmtId="0" fontId="5" fillId="0" borderId="2" xfId="0" applyFont="1" applyBorder="1" applyAlignment="1">
      <alignment vertical="center" wrapText="1"/>
    </xf>
    <xf numFmtId="0" fontId="12" fillId="0" borderId="1" xfId="0" applyFont="1" applyBorder="1" applyAlignment="1">
      <alignment wrapText="1"/>
    </xf>
    <xf numFmtId="166" fontId="5" fillId="11" borderId="1" xfId="0" applyNumberFormat="1" applyFont="1" applyFill="1" applyBorder="1" applyAlignment="1">
      <alignment horizontal="right" vertical="center" wrapText="1"/>
    </xf>
    <xf numFmtId="166" fontId="12" fillId="9" borderId="1" xfId="0" applyNumberFormat="1" applyFont="1" applyFill="1" applyBorder="1" applyAlignment="1">
      <alignment horizontal="right" vertical="center" wrapText="1"/>
    </xf>
    <xf numFmtId="166" fontId="12" fillId="6" borderId="1" xfId="0" applyNumberFormat="1" applyFont="1" applyFill="1" applyBorder="1" applyAlignment="1">
      <alignment horizontal="right" vertical="center" wrapText="1"/>
    </xf>
    <xf numFmtId="166" fontId="12" fillId="0" borderId="1" xfId="0" applyNumberFormat="1" applyFont="1" applyBorder="1" applyAlignment="1">
      <alignment horizontal="right" vertical="center" wrapText="1"/>
    </xf>
    <xf numFmtId="169" fontId="5" fillId="12" borderId="7" xfId="0" applyNumberFormat="1" applyFont="1" applyFill="1" applyBorder="1" applyAlignment="1">
      <alignment horizontal="right" vertical="center" wrapText="1"/>
    </xf>
    <xf numFmtId="177" fontId="5" fillId="12" borderId="7" xfId="0" applyNumberFormat="1" applyFont="1" applyFill="1" applyBorder="1" applyAlignment="1">
      <alignment horizontal="right" vertical="center" wrapText="1"/>
    </xf>
    <xf numFmtId="169" fontId="12" fillId="9" borderId="7" xfId="0" applyNumberFormat="1" applyFont="1" applyFill="1" applyBorder="1" applyAlignment="1">
      <alignment horizontal="right" vertical="center" wrapText="1"/>
    </xf>
    <xf numFmtId="9" fontId="5" fillId="12" borderId="7" xfId="0" applyNumberFormat="1" applyFont="1" applyFill="1" applyBorder="1" applyAlignment="1">
      <alignment horizontal="right" vertical="center" wrapText="1"/>
    </xf>
    <xf numFmtId="169" fontId="5" fillId="11" borderId="12" xfId="0" applyNumberFormat="1" applyFont="1" applyFill="1" applyBorder="1" applyAlignment="1">
      <alignment horizontal="right" vertical="center" wrapText="1"/>
    </xf>
    <xf numFmtId="0" fontId="12" fillId="10" borderId="32" xfId="0" applyFont="1" applyFill="1" applyBorder="1" applyAlignment="1">
      <alignment horizontal="right" wrapText="1"/>
    </xf>
    <xf numFmtId="0" fontId="12" fillId="0" borderId="32" xfId="0" applyFont="1" applyBorder="1" applyAlignment="1">
      <alignment horizontal="right" wrapText="1"/>
    </xf>
    <xf numFmtId="0" fontId="12" fillId="10" borderId="33" xfId="0" applyFont="1" applyFill="1" applyBorder="1" applyAlignment="1">
      <alignment horizontal="right" wrapText="1"/>
    </xf>
    <xf numFmtId="0" fontId="12" fillId="0" borderId="33" xfId="0" applyFont="1" applyBorder="1" applyAlignment="1">
      <alignment horizontal="right" wrapText="1"/>
    </xf>
    <xf numFmtId="1" fontId="12" fillId="10" borderId="1" xfId="0" applyNumberFormat="1" applyFont="1" applyFill="1" applyBorder="1" applyAlignment="1">
      <alignment horizontal="right" wrapText="1"/>
    </xf>
    <xf numFmtId="0" fontId="12" fillId="10" borderId="1" xfId="0" applyFont="1" applyFill="1" applyBorder="1" applyAlignment="1">
      <alignment horizontal="right" wrapText="1"/>
    </xf>
    <xf numFmtId="2" fontId="12" fillId="9" borderId="7" xfId="0" applyNumberFormat="1" applyFont="1" applyFill="1" applyBorder="1" applyAlignment="1">
      <alignment horizontal="right" vertical="center" wrapText="1"/>
    </xf>
    <xf numFmtId="172" fontId="5" fillId="11" borderId="7" xfId="0" applyNumberFormat="1" applyFont="1" applyFill="1" applyBorder="1" applyAlignment="1">
      <alignment horizontal="right" vertical="center" wrapText="1"/>
    </xf>
    <xf numFmtId="172" fontId="12" fillId="9" borderId="7" xfId="0" applyNumberFormat="1" applyFont="1" applyFill="1" applyBorder="1" applyAlignment="1">
      <alignment horizontal="right" vertical="center" wrapText="1"/>
    </xf>
    <xf numFmtId="0" fontId="5" fillId="11" borderId="7" xfId="0" applyFont="1" applyFill="1" applyBorder="1" applyAlignment="1">
      <alignment horizontal="right" vertical="center" wrapText="1"/>
    </xf>
    <xf numFmtId="9" fontId="12" fillId="10" borderId="1" xfId="0" applyNumberFormat="1" applyFont="1" applyFill="1" applyBorder="1" applyAlignment="1">
      <alignment horizontal="right" wrapText="1"/>
    </xf>
    <xf numFmtId="9" fontId="12" fillId="9" borderId="7" xfId="0" applyNumberFormat="1" applyFont="1" applyFill="1" applyBorder="1" applyAlignment="1">
      <alignment horizontal="right" vertical="center" wrapText="1"/>
    </xf>
    <xf numFmtId="174" fontId="12" fillId="6" borderId="12" xfId="0" applyNumberFormat="1" applyFont="1" applyFill="1" applyBorder="1" applyAlignment="1">
      <alignment horizontal="right" vertical="center" wrapText="1"/>
    </xf>
    <xf numFmtId="172" fontId="5" fillId="11" borderId="12" xfId="0" applyNumberFormat="1" applyFont="1" applyFill="1" applyBorder="1" applyAlignment="1">
      <alignment horizontal="right" vertical="center" wrapText="1"/>
    </xf>
    <xf numFmtId="172" fontId="12" fillId="9" borderId="12" xfId="0" applyNumberFormat="1" applyFont="1" applyFill="1" applyBorder="1" applyAlignment="1">
      <alignment horizontal="right" vertical="center" wrapText="1"/>
    </xf>
    <xf numFmtId="2" fontId="12" fillId="10" borderId="32" xfId="0" applyNumberFormat="1" applyFont="1" applyFill="1" applyBorder="1" applyAlignment="1">
      <alignment horizontal="right" wrapText="1"/>
    </xf>
    <xf numFmtId="172" fontId="5" fillId="0" borderId="7" xfId="0" applyNumberFormat="1" applyFont="1" applyBorder="1" applyAlignment="1">
      <alignment horizontal="right" vertical="center" wrapText="1"/>
    </xf>
    <xf numFmtId="166" fontId="12" fillId="9" borderId="7" xfId="0" applyNumberFormat="1" applyFont="1" applyFill="1" applyBorder="1" applyAlignment="1">
      <alignment horizontal="right" vertical="center" wrapText="1"/>
    </xf>
    <xf numFmtId="0" fontId="12" fillId="0" borderId="14" xfId="0" applyFont="1" applyBorder="1" applyAlignment="1">
      <alignment vertical="center" wrapText="1"/>
    </xf>
    <xf numFmtId="0" fontId="12" fillId="0" borderId="14" xfId="0" applyFont="1" applyBorder="1" applyAlignment="1">
      <alignment horizontal="right" vertical="center" wrapText="1"/>
    </xf>
    <xf numFmtId="166" fontId="12" fillId="9" borderId="12" xfId="0" applyNumberFormat="1" applyFont="1" applyFill="1" applyBorder="1" applyAlignment="1">
      <alignment horizontal="right" vertical="center" wrapText="1"/>
    </xf>
    <xf numFmtId="0" fontId="12" fillId="0" borderId="15" xfId="0" applyFont="1" applyBorder="1" applyAlignment="1">
      <alignment horizontal="right" vertical="center" wrapText="1"/>
    </xf>
    <xf numFmtId="0" fontId="12" fillId="10" borderId="0" xfId="0" applyFont="1" applyFill="1" applyAlignment="1">
      <alignment horizontal="right" wrapText="1"/>
    </xf>
    <xf numFmtId="173" fontId="12" fillId="9" borderId="7" xfId="0" applyNumberFormat="1" applyFont="1" applyFill="1" applyBorder="1" applyAlignment="1">
      <alignment horizontal="right" vertical="center" wrapText="1"/>
    </xf>
    <xf numFmtId="173" fontId="12" fillId="6" borderId="12" xfId="0" applyNumberFormat="1" applyFont="1" applyFill="1" applyBorder="1" applyAlignment="1">
      <alignment horizontal="right" vertical="center" wrapText="1"/>
    </xf>
    <xf numFmtId="173" fontId="12" fillId="0" borderId="12" xfId="0" applyNumberFormat="1" applyFont="1" applyBorder="1" applyAlignment="1">
      <alignment horizontal="right" vertical="center" wrapText="1"/>
    </xf>
    <xf numFmtId="0" fontId="12" fillId="11" borderId="3" xfId="0" applyFont="1" applyFill="1" applyBorder="1" applyAlignment="1">
      <alignment horizontal="right" vertical="center" wrapText="1"/>
    </xf>
    <xf numFmtId="175" fontId="12" fillId="9" borderId="3" xfId="0" applyNumberFormat="1" applyFont="1" applyFill="1" applyBorder="1" applyAlignment="1">
      <alignment horizontal="right" vertical="center" wrapText="1"/>
    </xf>
    <xf numFmtId="175" fontId="12" fillId="6" borderId="3" xfId="0" applyNumberFormat="1" applyFont="1" applyFill="1" applyBorder="1" applyAlignment="1">
      <alignment horizontal="right" vertical="center" wrapText="1"/>
    </xf>
    <xf numFmtId="175" fontId="12" fillId="0" borderId="3" xfId="0" applyNumberFormat="1" applyFont="1" applyBorder="1" applyAlignment="1">
      <alignment horizontal="right" vertical="center" wrapText="1"/>
    </xf>
    <xf numFmtId="0" fontId="12" fillId="6" borderId="0" xfId="0" applyFont="1" applyFill="1" applyAlignment="1">
      <alignment horizontal="right" vertical="center" wrapText="1"/>
    </xf>
    <xf numFmtId="167" fontId="5" fillId="11" borderId="7" xfId="0" applyNumberFormat="1" applyFont="1" applyFill="1" applyBorder="1" applyAlignment="1">
      <alignment horizontal="right" vertical="center" wrapText="1"/>
    </xf>
    <xf numFmtId="0" fontId="12" fillId="6" borderId="7" xfId="0" applyFont="1" applyFill="1" applyBorder="1" applyAlignment="1">
      <alignment horizontal="right" vertical="center" wrapText="1"/>
    </xf>
    <xf numFmtId="165" fontId="5" fillId="11" borderId="7" xfId="0" applyNumberFormat="1" applyFont="1" applyFill="1" applyBorder="1" applyAlignment="1">
      <alignment horizontal="right" vertical="center" wrapText="1"/>
    </xf>
    <xf numFmtId="0" fontId="12" fillId="0" borderId="16" xfId="0" applyFont="1" applyBorder="1" applyAlignment="1">
      <alignment vertical="center" wrapText="1"/>
    </xf>
    <xf numFmtId="0" fontId="12" fillId="0" borderId="16" xfId="0" applyFont="1" applyBorder="1" applyAlignment="1">
      <alignment horizontal="right" vertical="center" wrapText="1"/>
    </xf>
    <xf numFmtId="167" fontId="5" fillId="11" borderId="16" xfId="0" applyNumberFormat="1" applyFont="1" applyFill="1" applyBorder="1" applyAlignment="1">
      <alignment horizontal="right" vertical="center" wrapText="1"/>
    </xf>
    <xf numFmtId="0" fontId="12" fillId="6" borderId="16" xfId="0" applyFont="1" applyFill="1" applyBorder="1" applyAlignment="1">
      <alignment horizontal="right" vertical="center" wrapText="1"/>
    </xf>
    <xf numFmtId="0" fontId="12" fillId="0" borderId="5" xfId="0" applyFont="1" applyBorder="1" applyAlignment="1">
      <alignment vertical="center" wrapText="1"/>
    </xf>
    <xf numFmtId="0" fontId="12" fillId="0" borderId="5" xfId="0" applyFont="1" applyBorder="1" applyAlignment="1">
      <alignment horizontal="right" vertical="center" wrapText="1"/>
    </xf>
    <xf numFmtId="167" fontId="5" fillId="9" borderId="7" xfId="0" applyNumberFormat="1" applyFont="1" applyFill="1" applyBorder="1" applyAlignment="1">
      <alignment horizontal="right" vertical="center" wrapText="1"/>
    </xf>
    <xf numFmtId="167" fontId="5" fillId="9" borderId="12" xfId="0" applyNumberFormat="1" applyFont="1" applyFill="1" applyBorder="1" applyAlignment="1">
      <alignment horizontal="right" vertical="center" wrapText="1"/>
    </xf>
    <xf numFmtId="179" fontId="39" fillId="0" borderId="0" xfId="0" applyNumberFormat="1" applyFont="1" applyAlignment="1">
      <alignment horizontal="left" vertical="center"/>
    </xf>
    <xf numFmtId="167" fontId="40" fillId="9" borderId="6" xfId="0" applyNumberFormat="1" applyFont="1" applyFill="1" applyBorder="1" applyAlignment="1">
      <alignment horizontal="right" vertical="center" wrapText="1"/>
    </xf>
    <xf numFmtId="178" fontId="12" fillId="0" borderId="0" xfId="0" applyNumberFormat="1" applyFont="1" applyAlignment="1">
      <alignment horizontal="right" vertical="center" wrapText="1"/>
    </xf>
    <xf numFmtId="178" fontId="5" fillId="0" borderId="3" xfId="0" applyNumberFormat="1" applyFont="1" applyBorder="1" applyAlignment="1">
      <alignment horizontal="right" vertical="center" wrapText="1"/>
    </xf>
    <xf numFmtId="0" fontId="33" fillId="8" borderId="0" xfId="0" applyFont="1" applyFill="1" applyAlignment="1">
      <alignment vertical="center"/>
    </xf>
    <xf numFmtId="0" fontId="30" fillId="8" borderId="2" xfId="0" applyFont="1" applyFill="1" applyBorder="1" applyAlignment="1">
      <alignment horizontal="right" vertical="center" wrapText="1"/>
    </xf>
    <xf numFmtId="0" fontId="12" fillId="9" borderId="35" xfId="0" applyFont="1" applyFill="1" applyBorder="1" applyAlignment="1">
      <alignment vertical="center" wrapText="1"/>
    </xf>
    <xf numFmtId="0" fontId="32" fillId="9" borderId="35" xfId="0" applyFont="1" applyFill="1" applyBorder="1" applyAlignment="1">
      <alignment vertical="center" wrapText="1"/>
    </xf>
    <xf numFmtId="0" fontId="12" fillId="9" borderId="35" xfId="0" applyFont="1" applyFill="1" applyBorder="1" applyAlignment="1">
      <alignment horizontal="right" vertical="center" wrapText="1"/>
    </xf>
    <xf numFmtId="0" fontId="31" fillId="9" borderId="35" xfId="0" applyFont="1" applyFill="1" applyBorder="1" applyAlignment="1">
      <alignment horizontal="right" vertical="center" wrapText="1"/>
    </xf>
    <xf numFmtId="170" fontId="12" fillId="9" borderId="35" xfId="0" applyNumberFormat="1" applyFont="1" applyFill="1" applyBorder="1" applyAlignment="1">
      <alignment horizontal="right" vertical="center" wrapText="1"/>
    </xf>
    <xf numFmtId="178" fontId="12" fillId="9" borderId="35" xfId="0" applyNumberFormat="1" applyFont="1" applyFill="1" applyBorder="1" applyAlignment="1">
      <alignment horizontal="right" vertical="center" wrapText="1"/>
    </xf>
    <xf numFmtId="3" fontId="12" fillId="9" borderId="35" xfId="0" applyNumberFormat="1" applyFont="1" applyFill="1" applyBorder="1" applyAlignment="1">
      <alignment horizontal="right" vertical="center" wrapText="1"/>
    </xf>
    <xf numFmtId="180" fontId="12" fillId="9" borderId="35" xfId="0" applyNumberFormat="1" applyFont="1" applyFill="1" applyBorder="1" applyAlignment="1">
      <alignment horizontal="right" vertical="center" wrapText="1"/>
    </xf>
    <xf numFmtId="178" fontId="43" fillId="0" borderId="0" xfId="0" applyNumberFormat="1" applyFont="1" applyAlignment="1">
      <alignment horizontal="left" vertical="center"/>
    </xf>
    <xf numFmtId="0" fontId="43" fillId="0" borderId="0" xfId="0" applyFont="1" applyAlignment="1">
      <alignment vertical="center"/>
    </xf>
    <xf numFmtId="181" fontId="0" fillId="0" borderId="0" xfId="0" applyNumberFormat="1"/>
    <xf numFmtId="1" fontId="12" fillId="9" borderId="7" xfId="0" applyNumberFormat="1" applyFont="1" applyFill="1" applyBorder="1" applyAlignment="1">
      <alignment vertical="center" wrapText="1"/>
    </xf>
    <xf numFmtId="170" fontId="12" fillId="0" borderId="0" xfId="0" applyNumberFormat="1" applyFont="1" applyAlignment="1">
      <alignment horizontal="right" vertical="center" wrapText="1"/>
    </xf>
    <xf numFmtId="170" fontId="13" fillId="0" borderId="0" xfId="0" applyNumberFormat="1" applyFont="1"/>
    <xf numFmtId="0" fontId="13" fillId="0" borderId="36" xfId="0" applyFont="1" applyBorder="1" applyAlignment="1">
      <alignment vertical="center" wrapText="1"/>
    </xf>
    <xf numFmtId="0" fontId="13" fillId="0" borderId="36" xfId="0" applyFont="1" applyBorder="1" applyAlignment="1">
      <alignment horizontal="right" wrapText="1"/>
    </xf>
    <xf numFmtId="170" fontId="12" fillId="0" borderId="37" xfId="0" applyNumberFormat="1" applyFont="1" applyBorder="1" applyAlignment="1">
      <alignment horizontal="right" vertical="center" wrapText="1"/>
    </xf>
    <xf numFmtId="0" fontId="13" fillId="0" borderId="36" xfId="0" applyFont="1" applyBorder="1"/>
    <xf numFmtId="176" fontId="13" fillId="6" borderId="36" xfId="0" applyNumberFormat="1" applyFont="1" applyFill="1" applyBorder="1" applyAlignment="1">
      <alignment horizontal="right" wrapText="1"/>
    </xf>
    <xf numFmtId="176" fontId="13" fillId="0" borderId="36" xfId="0" applyNumberFormat="1" applyFont="1" applyBorder="1" applyAlignment="1">
      <alignment horizontal="right" wrapText="1"/>
    </xf>
    <xf numFmtId="1" fontId="13" fillId="9" borderId="0" xfId="0" applyNumberFormat="1" applyFont="1" applyFill="1" applyAlignment="1">
      <alignment horizontal="right" vertical="center" wrapText="1"/>
    </xf>
    <xf numFmtId="0" fontId="14" fillId="9" borderId="3" xfId="0" applyFont="1" applyFill="1" applyBorder="1" applyAlignment="1">
      <alignment horizontal="right" wrapText="1"/>
    </xf>
    <xf numFmtId="0" fontId="14" fillId="9" borderId="1" xfId="0" applyFont="1" applyFill="1" applyBorder="1" applyAlignment="1">
      <alignment horizontal="right" wrapText="1"/>
    </xf>
    <xf numFmtId="170" fontId="13" fillId="9" borderId="36" xfId="0" applyNumberFormat="1" applyFont="1" applyFill="1" applyBorder="1"/>
    <xf numFmtId="182" fontId="13" fillId="9" borderId="3" xfId="0" applyNumberFormat="1" applyFont="1" applyFill="1" applyBorder="1" applyAlignment="1">
      <alignment vertical="center" wrapText="1"/>
    </xf>
    <xf numFmtId="182" fontId="13" fillId="9" borderId="13" xfId="0" applyNumberFormat="1" applyFont="1" applyFill="1" applyBorder="1" applyAlignment="1">
      <alignment vertical="center" wrapText="1"/>
    </xf>
    <xf numFmtId="43" fontId="13" fillId="9" borderId="7" xfId="13" applyFont="1" applyFill="1" applyBorder="1" applyAlignment="1">
      <alignment vertical="center" wrapText="1"/>
    </xf>
    <xf numFmtId="43" fontId="13" fillId="9" borderId="12" xfId="13" applyFont="1" applyFill="1" applyBorder="1" applyAlignment="1">
      <alignment vertical="center" wrapText="1"/>
    </xf>
    <xf numFmtId="43" fontId="13" fillId="9" borderId="13" xfId="13" applyFont="1" applyFill="1" applyBorder="1" applyAlignment="1">
      <alignment vertical="center" wrapText="1"/>
    </xf>
    <xf numFmtId="43" fontId="13" fillId="9" borderId="18" xfId="13" applyFont="1" applyFill="1" applyBorder="1" applyAlignment="1">
      <alignment vertical="center" wrapText="1"/>
    </xf>
    <xf numFmtId="43" fontId="13" fillId="0" borderId="0" xfId="13" applyFont="1" applyAlignment="1">
      <alignment vertical="center" wrapText="1"/>
    </xf>
    <xf numFmtId="43" fontId="27" fillId="8" borderId="0" xfId="13" applyFont="1" applyFill="1" applyAlignment="1">
      <alignment vertical="center" wrapText="1"/>
    </xf>
    <xf numFmtId="43" fontId="13" fillId="9" borderId="1" xfId="13" applyFont="1" applyFill="1" applyBorder="1" applyAlignment="1">
      <alignment vertical="center" wrapText="1"/>
    </xf>
    <xf numFmtId="0" fontId="53" fillId="0" borderId="0" xfId="0" applyFont="1" applyAlignment="1">
      <alignment horizontal="left" vertical="center" wrapText="1"/>
    </xf>
    <xf numFmtId="0" fontId="52" fillId="0" borderId="0" xfId="0" applyFont="1" applyAlignment="1">
      <alignment horizontal="left" vertical="center" wrapText="1"/>
    </xf>
    <xf numFmtId="0" fontId="27" fillId="5" borderId="0" xfId="0" applyFont="1" applyFill="1" applyAlignment="1">
      <alignment vertical="center" wrapText="1"/>
    </xf>
    <xf numFmtId="0" fontId="24" fillId="5" borderId="0" xfId="0" applyFont="1" applyFill="1" applyAlignment="1">
      <alignment vertical="center"/>
    </xf>
    <xf numFmtId="0" fontId="15" fillId="8" borderId="2" xfId="0" applyFont="1" applyFill="1" applyBorder="1" applyAlignment="1">
      <alignment vertical="center" wrapText="1"/>
    </xf>
    <xf numFmtId="0" fontId="13" fillId="0" borderId="0" xfId="0" applyFont="1" applyAlignment="1">
      <alignment wrapText="1"/>
    </xf>
    <xf numFmtId="0" fontId="13" fillId="0" borderId="0" xfId="0" applyFont="1"/>
    <xf numFmtId="0" fontId="14" fillId="0" borderId="0" xfId="0" applyFont="1" applyAlignment="1">
      <alignment vertical="center" wrapText="1"/>
    </xf>
    <xf numFmtId="0" fontId="13"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0" borderId="1" xfId="0" applyFont="1" applyBorder="1" applyAlignment="1">
      <alignment horizontal="center" vertical="center" wrapText="1"/>
    </xf>
    <xf numFmtId="0" fontId="32" fillId="3" borderId="2" xfId="0" applyFont="1" applyFill="1" applyBorder="1" applyAlignment="1">
      <alignment vertical="center" wrapText="1"/>
    </xf>
    <xf numFmtId="0" fontId="17" fillId="3" borderId="0" xfId="0" applyFont="1" applyFill="1" applyAlignment="1">
      <alignment vertical="center" wrapText="1"/>
    </xf>
    <xf numFmtId="0" fontId="13" fillId="0" borderId="1" xfId="0" applyFont="1" applyBorder="1" applyAlignment="1">
      <alignment horizontal="center" wrapText="1"/>
    </xf>
    <xf numFmtId="0" fontId="14" fillId="6" borderId="1" xfId="0" applyFont="1" applyFill="1" applyBorder="1" applyAlignment="1">
      <alignment horizontal="center" wrapText="1"/>
    </xf>
    <xf numFmtId="0" fontId="17" fillId="8" borderId="2" xfId="0" applyFont="1" applyFill="1" applyBorder="1" applyAlignment="1">
      <alignment vertical="center" wrapText="1"/>
    </xf>
    <xf numFmtId="0" fontId="14" fillId="9" borderId="1" xfId="0" applyFont="1" applyFill="1" applyBorder="1" applyAlignment="1">
      <alignment horizontal="center" wrapText="1"/>
    </xf>
    <xf numFmtId="0" fontId="4" fillId="0" borderId="28" xfId="6" applyBorder="1" applyAlignment="1">
      <alignment horizontal="center" vertical="top"/>
    </xf>
    <xf numFmtId="0" fontId="4" fillId="0" borderId="25" xfId="6" applyBorder="1" applyAlignment="1">
      <alignment horizontal="center" vertical="top"/>
    </xf>
    <xf numFmtId="0" fontId="3" fillId="0" borderId="26" xfId="6" applyFont="1" applyBorder="1" applyAlignment="1">
      <alignment horizontal="left" vertical="top" wrapText="1"/>
    </xf>
    <xf numFmtId="0" fontId="4" fillId="0" borderId="26" xfId="6" applyBorder="1" applyAlignment="1">
      <alignment horizontal="left" vertical="top"/>
    </xf>
    <xf numFmtId="0" fontId="4" fillId="0" borderId="26" xfId="6" applyBorder="1" applyAlignment="1">
      <alignment horizontal="left" vertical="top" wrapText="1"/>
    </xf>
    <xf numFmtId="0" fontId="4" fillId="0" borderId="23" xfId="6" applyBorder="1" applyAlignment="1">
      <alignment horizontal="left" vertical="top" wrapText="1"/>
    </xf>
    <xf numFmtId="0" fontId="4" fillId="0" borderId="28" xfId="6" applyBorder="1" applyAlignment="1">
      <alignment horizontal="left" vertical="top" wrapText="1"/>
    </xf>
    <xf numFmtId="0" fontId="4" fillId="0" borderId="25" xfId="6" applyBorder="1" applyAlignment="1">
      <alignment horizontal="left" vertical="top" wrapText="1"/>
    </xf>
    <xf numFmtId="0" fontId="23" fillId="5" borderId="0" xfId="0" applyFont="1" applyFill="1" applyAlignment="1">
      <alignment vertical="center" wrapText="1"/>
    </xf>
  </cellXfs>
  <cellStyles count="14">
    <cellStyle name="Comma" xfId="13" builtinId="3"/>
    <cellStyle name="Heading 1" xfId="3" xr:uid="{00000000-0005-0000-0000-000003000000}"/>
    <cellStyle name="Heading 1 2" xfId="9" xr:uid="{BB7742D3-CC9A-427A-B2C2-144D7716DE0D}"/>
    <cellStyle name="Heading 2" xfId="4" xr:uid="{00000000-0005-0000-0000-000004000000}"/>
    <cellStyle name="Heading 2 2" xfId="10" xr:uid="{B42BC5B5-E8DE-4153-B3AF-D3A082FDA8BA}"/>
    <cellStyle name="Heading 3" xfId="5" xr:uid="{00000000-0005-0000-0000-000005000000}"/>
    <cellStyle name="Heading 3 2" xfId="11" xr:uid="{4174DE9B-F568-4FC4-930F-A8028FA1AC06}"/>
    <cellStyle name="Normal" xfId="0" builtinId="0"/>
    <cellStyle name="Normal 2" xfId="2" xr:uid="{00000000-0005-0000-0000-000002000000}"/>
    <cellStyle name="Normal 2 2" xfId="8" xr:uid="{B8931EE6-B56B-4384-90B2-032005818E4E}"/>
    <cellStyle name="Normal 3" xfId="6" xr:uid="{4B3574E4-DB21-4E54-B6BD-99DD8844D500}"/>
    <cellStyle name="Normal 3 2" xfId="12" xr:uid="{227E33AE-99CA-44CA-8117-FBF97DE4E0F9}"/>
    <cellStyle name="Table (Normal)" xfId="1" xr:uid="{00000000-0005-0000-0000-000001000000}"/>
    <cellStyle name="Table (Normal) 2" xfId="7" xr:uid="{2FA8BA2C-EF30-4B2A-8CD8-617682C46E4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14330</xdr:colOff>
      <xdr:row>26</xdr:row>
      <xdr:rowOff>95251</xdr:rowOff>
    </xdr:to>
    <xdr:pic>
      <xdr:nvPicPr>
        <xdr:cNvPr id="4" name="Picture 3">
          <a:extLst>
            <a:ext uri="{FF2B5EF4-FFF2-40B4-BE49-F238E27FC236}">
              <a16:creationId xmlns:a16="http://schemas.microsoft.com/office/drawing/2014/main" id="{C508BAD4-2AA3-4BE8-ABC1-4C8F855AF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939130" cy="422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Elrina Cilliers" id="{A211F69D-7C66-409C-ADB6-C8B7B9C92461}" userId="S::elrina.cilliers@petradiamonds.com::dc2f56bf-ed8f-4022-869a-ac2bf3de997a" providerId="AD"/>
  <person displayName="Cheri Esterhuyse" id="{CE509B10-57C8-48A1-9BFA-E9B5571AB8E2}" userId="S::cheri.esterhuyse@petradiamonds.com::c56c0a96-1d31-4d42-bd9c-7768220d5af9" providerId="AD"/>
</personList>
</file>

<file path=xl/theme/theme1.xml><?xml version="1.0" encoding="utf-8"?>
<a:theme xmlns:a="http://schemas.openxmlformats.org/drawingml/2006/main" name="Office Theme">
  <a:themeElements>
    <a:clrScheme name="Petra2024">
      <a:dk1>
        <a:sysClr val="windowText" lastClr="000000"/>
      </a:dk1>
      <a:lt1>
        <a:sysClr val="window" lastClr="FFFFFF"/>
      </a:lt1>
      <a:dk2>
        <a:srgbClr val="1C5083"/>
      </a:dk2>
      <a:lt2>
        <a:srgbClr val="C8CACB"/>
      </a:lt2>
      <a:accent1>
        <a:srgbClr val="70CFF2"/>
      </a:accent1>
      <a:accent2>
        <a:srgbClr val="00AFEF"/>
      </a:accent2>
      <a:accent3>
        <a:srgbClr val="0075BB"/>
      </a:accent3>
      <a:accent4>
        <a:srgbClr val="2A723C"/>
      </a:accent4>
      <a:accent5>
        <a:srgbClr val="FBB131"/>
      </a:accent5>
      <a:accent6>
        <a:srgbClr val="7E5F4B"/>
      </a:accent6>
      <a:hlink>
        <a:srgbClr val="832B42"/>
      </a:hlink>
      <a:folHlink>
        <a:srgbClr val="4B347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5" dT="2025-09-30T12:06:46.24" personId="{CE509B10-57C8-48A1-9BFA-E9B5571AB8E2}" id="{40924891-F3B3-4006-A25E-B94CBAD7A577}">
    <text>Excluded the 4 Board Members, because they are not employees</text>
  </threadedComment>
</ThreadedComments>
</file>

<file path=xl/threadedComments/threadedComment2.xml><?xml version="1.0" encoding="utf-8"?>
<ThreadedComments xmlns="http://schemas.microsoft.com/office/spreadsheetml/2018/threadedcomments" xmlns:x="http://schemas.openxmlformats.org/spreadsheetml/2006/main">
  <threadedComment ref="B14" dT="2025-07-08T11:27:29.12" personId="{A211F69D-7C66-409C-ADB6-C8B7B9C92461}" id="{3D9B13F2-6E21-4E9F-AF83-EBCF4E27023A}">
    <text xml:space="preserve">No rehab was concluded in FY 2025 due to cost cutting therefore the figures stayed identical to FY2024.  We wont know what the CRD footprint expansion is until after the measurements and data was obtained.  This could increase the disturbed area with a few hectares.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4C6C1-BC87-4BF7-BB76-D7A1782721B1}">
  <sheetPr>
    <tabColor rgb="FF92D050"/>
  </sheetPr>
  <dimension ref="A28:Q38"/>
  <sheetViews>
    <sheetView tabSelected="1" topLeftCell="A28" workbookViewId="0">
      <selection activeCell="T28" sqref="T28"/>
    </sheetView>
  </sheetViews>
  <sheetFormatPr defaultRowHeight="12.5" x14ac:dyDescent="0.25"/>
  <cols>
    <col min="14" max="14" width="0.90625" customWidth="1"/>
    <col min="15" max="17" width="8.7265625" hidden="1" customWidth="1"/>
  </cols>
  <sheetData>
    <row r="28" spans="1:17" ht="251" customHeight="1" x14ac:dyDescent="0.25">
      <c r="A28" s="407" t="s">
        <v>475</v>
      </c>
      <c r="B28" s="407"/>
      <c r="C28" s="407"/>
      <c r="D28" s="407"/>
      <c r="E28" s="407"/>
      <c r="F28" s="407"/>
      <c r="G28" s="407"/>
      <c r="H28" s="407"/>
      <c r="I28" s="407"/>
      <c r="J28" s="407"/>
      <c r="K28" s="407"/>
      <c r="L28" s="407"/>
      <c r="M28" s="407"/>
      <c r="N28" s="407"/>
      <c r="O28" s="407"/>
      <c r="P28" s="407"/>
      <c r="Q28" s="407"/>
    </row>
    <row r="38" spans="1:17" ht="15.5" x14ac:dyDescent="0.25">
      <c r="A38" s="406"/>
      <c r="B38" s="406"/>
      <c r="C38" s="406"/>
      <c r="D38" s="406"/>
      <c r="E38" s="406"/>
      <c r="F38" s="406"/>
      <c r="G38" s="406"/>
      <c r="H38" s="406"/>
      <c r="I38" s="406"/>
      <c r="J38" s="406"/>
      <c r="K38" s="406"/>
      <c r="L38" s="406"/>
      <c r="M38" s="406"/>
      <c r="N38" s="406"/>
      <c r="O38" s="406"/>
      <c r="P38" s="406"/>
      <c r="Q38" s="406"/>
    </row>
  </sheetData>
  <mergeCells count="2">
    <mergeCell ref="A38:Q38"/>
    <mergeCell ref="A28:Q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68"/>
  <sheetViews>
    <sheetView showGridLines="0" showRuler="0" topLeftCell="A35" zoomScale="70" zoomScaleNormal="70" workbookViewId="0">
      <selection activeCell="I3" sqref="I3"/>
    </sheetView>
  </sheetViews>
  <sheetFormatPr defaultColWidth="13.36328125" defaultRowHeight="18.5" customHeight="1" x14ac:dyDescent="0.25"/>
  <cols>
    <col min="1" max="1" width="1.6328125" style="11" customWidth="1"/>
    <col min="2" max="2" width="60.36328125" style="14" customWidth="1"/>
    <col min="3" max="3" width="12.6328125" style="14" customWidth="1"/>
    <col min="4" max="7" width="14.36328125" style="14" customWidth="1"/>
    <col min="8" max="8" width="11.453125" style="14" customWidth="1"/>
    <col min="9" max="10" width="14.36328125" style="14" customWidth="1"/>
    <col min="11" max="13" width="12.453125" style="14" customWidth="1"/>
    <col min="14" max="14" width="12.453125" style="12" customWidth="1"/>
    <col min="15" max="16" width="13.36328125" style="12"/>
    <col min="17" max="24" width="13.36328125" style="9"/>
    <col min="25" max="28" width="13.36328125" style="10"/>
  </cols>
  <sheetData>
    <row r="1" spans="2:12" ht="18.5" customHeight="1" x14ac:dyDescent="0.25">
      <c r="B1" s="411" t="s">
        <v>476</v>
      </c>
      <c r="C1" s="411"/>
      <c r="D1" s="412"/>
      <c r="E1" s="412"/>
      <c r="F1" s="412"/>
    </row>
    <row r="2" spans="2:12" ht="18.5" customHeight="1" x14ac:dyDescent="0.25">
      <c r="I2" s="413"/>
      <c r="J2" s="414"/>
      <c r="K2" s="414"/>
    </row>
    <row r="3" spans="2:12" ht="18.5" customHeight="1" x14ac:dyDescent="0.25">
      <c r="B3" s="24" t="s">
        <v>0</v>
      </c>
      <c r="C3" s="200" t="s">
        <v>1</v>
      </c>
      <c r="D3" s="26" t="s">
        <v>2</v>
      </c>
      <c r="E3" s="25" t="s">
        <v>3</v>
      </c>
      <c r="F3" s="25" t="s">
        <v>4</v>
      </c>
      <c r="I3" s="19"/>
      <c r="J3" s="68"/>
      <c r="K3" s="29"/>
      <c r="L3" s="29"/>
    </row>
    <row r="4" spans="2:12" ht="18.5" customHeight="1" x14ac:dyDescent="0.25">
      <c r="B4" s="109" t="s">
        <v>5</v>
      </c>
      <c r="C4" s="109"/>
      <c r="D4" s="109"/>
      <c r="E4" s="109"/>
      <c r="F4" s="109"/>
      <c r="I4" s="69"/>
      <c r="J4" s="29"/>
      <c r="K4" s="29"/>
      <c r="L4" s="29"/>
    </row>
    <row r="5" spans="2:12" ht="18.5" customHeight="1" x14ac:dyDescent="0.25">
      <c r="B5" s="15" t="s">
        <v>6</v>
      </c>
      <c r="C5" s="166"/>
      <c r="D5" s="85"/>
      <c r="E5" s="84"/>
      <c r="F5" s="84"/>
      <c r="I5" s="19"/>
      <c r="J5" s="29"/>
      <c r="K5" s="29"/>
      <c r="L5" s="29"/>
    </row>
    <row r="6" spans="2:12" ht="18.5" customHeight="1" x14ac:dyDescent="0.25">
      <c r="B6" s="16" t="s">
        <v>7</v>
      </c>
      <c r="C6" s="399">
        <v>206.78461228999996</v>
      </c>
      <c r="D6" s="115">
        <v>367000000</v>
      </c>
      <c r="E6" s="116">
        <v>329800000</v>
      </c>
      <c r="F6" s="117" t="s">
        <v>8</v>
      </c>
      <c r="I6" s="19"/>
      <c r="J6" s="70"/>
      <c r="K6" s="70"/>
      <c r="L6" s="70"/>
    </row>
    <row r="7" spans="2:12" ht="18.5" customHeight="1" x14ac:dyDescent="0.25">
      <c r="B7" s="89" t="s">
        <v>9</v>
      </c>
      <c r="C7" s="400">
        <v>-83.207924490706574</v>
      </c>
      <c r="D7" s="118">
        <v>-119600000</v>
      </c>
      <c r="E7" s="119">
        <v>-117600000</v>
      </c>
      <c r="F7" s="92" t="s">
        <v>10</v>
      </c>
      <c r="I7" s="19"/>
      <c r="J7" s="70"/>
      <c r="K7" s="70"/>
      <c r="L7" s="70"/>
    </row>
    <row r="8" spans="2:12" ht="18.5" customHeight="1" x14ac:dyDescent="0.25">
      <c r="B8" s="93" t="s">
        <v>6</v>
      </c>
      <c r="C8" s="401">
        <v>123.57668779929338</v>
      </c>
      <c r="D8" s="120">
        <v>247400000</v>
      </c>
      <c r="E8" s="121">
        <v>212200000</v>
      </c>
      <c r="F8" s="122">
        <v>432.22</v>
      </c>
      <c r="I8" s="19"/>
      <c r="J8" s="71"/>
      <c r="K8" s="71"/>
      <c r="L8" s="71"/>
    </row>
    <row r="9" spans="2:12" ht="18.5" customHeight="1" x14ac:dyDescent="0.25">
      <c r="B9" s="89" t="s">
        <v>11</v>
      </c>
      <c r="C9" s="400">
        <v>15.122937451967164</v>
      </c>
      <c r="D9" s="118">
        <v>6100000</v>
      </c>
      <c r="E9" s="119">
        <v>3400000</v>
      </c>
      <c r="F9" s="123" t="s">
        <v>12</v>
      </c>
      <c r="I9" s="19"/>
      <c r="J9" s="29"/>
      <c r="K9" s="29"/>
      <c r="L9" s="29"/>
    </row>
    <row r="10" spans="2:12" ht="18.5" customHeight="1" thickBot="1" x14ac:dyDescent="0.3">
      <c r="B10" s="125" t="s">
        <v>13</v>
      </c>
      <c r="C10" s="402">
        <v>138.69962525126056</v>
      </c>
      <c r="D10" s="126">
        <v>253500000</v>
      </c>
      <c r="E10" s="127">
        <v>215600000</v>
      </c>
      <c r="F10" s="128" t="s">
        <v>14</v>
      </c>
      <c r="I10" s="19"/>
      <c r="J10" s="29"/>
      <c r="K10" s="29"/>
      <c r="L10" s="29"/>
    </row>
    <row r="11" spans="2:12" ht="18.5" customHeight="1" x14ac:dyDescent="0.25">
      <c r="B11" s="19"/>
      <c r="C11" s="403"/>
      <c r="D11" s="124"/>
      <c r="E11" s="29"/>
      <c r="F11" s="29"/>
      <c r="I11" s="19"/>
      <c r="J11" s="29"/>
      <c r="K11" s="29"/>
      <c r="L11" s="29"/>
    </row>
    <row r="12" spans="2:12" ht="18.5" customHeight="1" x14ac:dyDescent="0.25">
      <c r="B12" s="111" t="s">
        <v>15</v>
      </c>
      <c r="C12" s="404"/>
      <c r="D12" s="112"/>
      <c r="E12" s="112"/>
      <c r="F12" s="112"/>
      <c r="I12" s="19"/>
      <c r="J12" s="71"/>
      <c r="K12" s="71"/>
      <c r="L12" s="71"/>
    </row>
    <row r="13" spans="2:12" ht="18.5" customHeight="1" x14ac:dyDescent="0.25">
      <c r="B13" s="24" t="s">
        <v>16</v>
      </c>
      <c r="C13" s="405">
        <v>87.6</v>
      </c>
      <c r="D13" s="113">
        <v>123400000</v>
      </c>
      <c r="E13" s="75">
        <v>124700000</v>
      </c>
      <c r="F13" s="72" t="s">
        <v>17</v>
      </c>
      <c r="I13" s="19"/>
      <c r="J13" s="71"/>
      <c r="K13" s="71"/>
      <c r="L13" s="71"/>
    </row>
    <row r="14" spans="2:12" ht="18.5" customHeight="1" x14ac:dyDescent="0.25">
      <c r="B14" s="129" t="s">
        <v>18</v>
      </c>
      <c r="C14" s="401">
        <v>66.636593184926511</v>
      </c>
      <c r="D14" s="120">
        <v>95700000</v>
      </c>
      <c r="E14" s="130">
        <v>98200000</v>
      </c>
      <c r="F14" s="131" t="s">
        <v>19</v>
      </c>
      <c r="G14" s="76"/>
      <c r="H14" s="78"/>
      <c r="I14" s="19"/>
      <c r="J14" s="71"/>
      <c r="K14" s="71"/>
      <c r="L14" s="71"/>
    </row>
    <row r="15" spans="2:12" ht="18.5" customHeight="1" x14ac:dyDescent="0.25">
      <c r="B15" s="132" t="s">
        <v>20</v>
      </c>
      <c r="C15" s="400">
        <v>20.96340681507349</v>
      </c>
      <c r="D15" s="118">
        <v>27700000</v>
      </c>
      <c r="E15" s="133">
        <v>26500000</v>
      </c>
      <c r="F15" s="134" t="s">
        <v>21</v>
      </c>
      <c r="G15" s="76"/>
      <c r="H15" s="78"/>
      <c r="I15" s="19"/>
      <c r="J15" s="71"/>
      <c r="K15" s="71"/>
      <c r="L15" s="29"/>
    </row>
    <row r="16" spans="2:12" ht="18.5" customHeight="1" x14ac:dyDescent="0.25">
      <c r="B16" s="73" t="s">
        <v>22</v>
      </c>
      <c r="C16" s="397">
        <v>25</v>
      </c>
      <c r="D16" s="114">
        <v>27400000</v>
      </c>
      <c r="E16" s="77">
        <v>27500000</v>
      </c>
      <c r="F16" s="74" t="s">
        <v>23</v>
      </c>
      <c r="I16" s="19"/>
      <c r="J16" s="71"/>
      <c r="K16" s="71"/>
      <c r="L16" s="29"/>
    </row>
    <row r="17" spans="2:15" ht="18.5" customHeight="1" x14ac:dyDescent="0.25">
      <c r="B17" s="135" t="s">
        <v>24</v>
      </c>
      <c r="C17" s="398">
        <v>25</v>
      </c>
      <c r="D17" s="120">
        <v>27400000</v>
      </c>
      <c r="E17" s="130">
        <v>27500000</v>
      </c>
      <c r="F17" s="136" t="s">
        <v>23</v>
      </c>
      <c r="G17" s="76"/>
      <c r="H17" s="78"/>
      <c r="I17" s="78"/>
      <c r="J17" s="78"/>
      <c r="K17" s="78"/>
      <c r="L17" s="78"/>
    </row>
    <row r="18" spans="2:15" ht="18.5" customHeight="1" x14ac:dyDescent="0.25">
      <c r="B18" s="137" t="s">
        <v>25</v>
      </c>
      <c r="C18" s="168">
        <v>0</v>
      </c>
      <c r="D18" s="118">
        <v>0</v>
      </c>
      <c r="E18" s="133">
        <v>0</v>
      </c>
      <c r="F18" s="138" t="s">
        <v>26</v>
      </c>
      <c r="G18" s="76"/>
      <c r="H18" s="78"/>
      <c r="I18" s="19"/>
      <c r="J18" s="29"/>
      <c r="K18" s="29"/>
      <c r="L18" s="29"/>
      <c r="M18" s="29"/>
      <c r="N18" s="63"/>
    </row>
    <row r="19" spans="2:15" ht="18.5" customHeight="1" x14ac:dyDescent="0.25">
      <c r="B19" s="93" t="s">
        <v>27</v>
      </c>
      <c r="C19" s="169"/>
      <c r="D19" s="95"/>
      <c r="E19" s="94"/>
      <c r="F19" s="94"/>
      <c r="I19" s="415"/>
      <c r="J19" s="415"/>
      <c r="K19" s="29"/>
      <c r="L19" s="29"/>
      <c r="M19" s="29"/>
      <c r="N19" s="63"/>
    </row>
    <row r="20" spans="2:15" ht="18.5" customHeight="1" x14ac:dyDescent="0.25">
      <c r="B20" s="16" t="s">
        <v>28</v>
      </c>
      <c r="C20" s="399">
        <v>-8.772712280660409</v>
      </c>
      <c r="D20" s="115">
        <v>20900000</v>
      </c>
      <c r="E20" s="139">
        <v>18900000</v>
      </c>
      <c r="F20" s="117" t="s">
        <v>29</v>
      </c>
      <c r="I20" s="19"/>
      <c r="J20" s="29"/>
      <c r="K20" s="29"/>
      <c r="L20" s="29"/>
      <c r="M20" s="29"/>
      <c r="N20" s="63"/>
    </row>
    <row r="21" spans="2:15" ht="18.5" customHeight="1" x14ac:dyDescent="0.25">
      <c r="B21" s="89" t="s">
        <v>30</v>
      </c>
      <c r="C21" s="400">
        <v>34.872337531920977</v>
      </c>
      <c r="D21" s="118">
        <v>81800000</v>
      </c>
      <c r="E21" s="133">
        <v>44500000</v>
      </c>
      <c r="F21" s="123" t="s">
        <v>31</v>
      </c>
      <c r="I21" s="19"/>
      <c r="J21" s="70"/>
      <c r="K21" s="70"/>
      <c r="L21" s="70"/>
      <c r="M21" s="70"/>
      <c r="N21" s="64"/>
    </row>
    <row r="22" spans="2:15" ht="18.5" customHeight="1" x14ac:dyDescent="0.25">
      <c r="B22" s="135" t="s">
        <v>32</v>
      </c>
      <c r="C22" s="401">
        <v>137.27233753192098</v>
      </c>
      <c r="D22" s="120">
        <v>208000000</v>
      </c>
      <c r="E22" s="130">
        <v>201100000</v>
      </c>
      <c r="F22" s="136" t="s">
        <v>33</v>
      </c>
      <c r="G22" s="76"/>
      <c r="H22" s="78"/>
      <c r="I22" s="19"/>
      <c r="J22" s="70"/>
      <c r="K22" s="70"/>
      <c r="L22" s="70"/>
      <c r="M22" s="70"/>
      <c r="N22" s="64"/>
    </row>
    <row r="23" spans="2:15" ht="18.5" customHeight="1" x14ac:dyDescent="0.25">
      <c r="B23" s="137" t="s">
        <v>34</v>
      </c>
      <c r="C23" s="400">
        <v>-102.4</v>
      </c>
      <c r="D23" s="118">
        <v>-126200000</v>
      </c>
      <c r="E23" s="133">
        <v>-156600000</v>
      </c>
      <c r="F23" s="140" t="s">
        <v>35</v>
      </c>
      <c r="G23" s="76"/>
      <c r="H23" s="78"/>
      <c r="I23" s="19"/>
      <c r="J23" s="70"/>
      <c r="K23" s="70"/>
      <c r="L23" s="70"/>
      <c r="M23" s="70"/>
      <c r="N23" s="64"/>
    </row>
    <row r="24" spans="2:15" ht="18.5" customHeight="1" thickBot="1" x14ac:dyDescent="0.3">
      <c r="B24" s="125" t="s">
        <v>15</v>
      </c>
      <c r="C24" s="402">
        <v>138.69962525126056</v>
      </c>
      <c r="D24" s="126">
        <v>253500000</v>
      </c>
      <c r="E24" s="143">
        <v>215600000</v>
      </c>
      <c r="F24" s="128" t="s">
        <v>14</v>
      </c>
      <c r="I24" s="19"/>
      <c r="J24" s="29"/>
      <c r="K24" s="29"/>
      <c r="L24" s="29"/>
      <c r="M24" s="29"/>
      <c r="N24" s="63"/>
    </row>
    <row r="25" spans="2:15" ht="18.5" customHeight="1" x14ac:dyDescent="0.25">
      <c r="B25" s="78"/>
      <c r="C25" s="78"/>
      <c r="D25" s="78"/>
      <c r="E25" s="78"/>
      <c r="F25" s="78"/>
      <c r="I25" s="19"/>
      <c r="J25" s="70"/>
      <c r="K25" s="70"/>
      <c r="L25" s="70"/>
      <c r="M25" s="70"/>
      <c r="N25" s="64"/>
    </row>
    <row r="26" spans="2:15" ht="18.5" customHeight="1" x14ac:dyDescent="0.25">
      <c r="B26" s="19"/>
      <c r="C26" s="19"/>
      <c r="D26" s="68"/>
      <c r="E26" s="29"/>
      <c r="I26" s="19"/>
      <c r="J26" s="70"/>
      <c r="K26" s="70"/>
      <c r="L26" s="70"/>
      <c r="M26" s="70"/>
      <c r="N26" s="64"/>
    </row>
    <row r="27" spans="2:15" ht="18.5" customHeight="1" x14ac:dyDescent="0.25">
      <c r="B27" s="24"/>
      <c r="C27" s="198" t="s">
        <v>36</v>
      </c>
      <c r="D27" s="26" t="s">
        <v>2</v>
      </c>
      <c r="E27" s="25" t="s">
        <v>3</v>
      </c>
      <c r="I27" s="19"/>
      <c r="J27" s="70"/>
      <c r="K27" s="70"/>
      <c r="L27" s="70"/>
      <c r="M27" s="70"/>
      <c r="N27" s="64"/>
    </row>
    <row r="28" spans="2:15" ht="18.5" customHeight="1" x14ac:dyDescent="0.25">
      <c r="B28" s="109" t="s">
        <v>37</v>
      </c>
      <c r="C28" s="109"/>
      <c r="D28" s="110"/>
      <c r="E28" s="110"/>
      <c r="I28" s="78"/>
      <c r="J28" s="78"/>
      <c r="K28" s="78"/>
      <c r="L28" s="78"/>
      <c r="M28" s="78"/>
      <c r="N28" s="67"/>
    </row>
    <row r="29" spans="2:15" ht="18.5" customHeight="1" x14ac:dyDescent="0.25">
      <c r="B29" s="15" t="s">
        <v>38</v>
      </c>
      <c r="C29" s="166">
        <v>6</v>
      </c>
      <c r="D29" s="141" t="s">
        <v>39</v>
      </c>
      <c r="E29" s="142" t="s">
        <v>40</v>
      </c>
      <c r="I29" s="19"/>
      <c r="J29" s="29"/>
      <c r="K29" s="29"/>
      <c r="L29" s="29"/>
      <c r="M29" s="29"/>
      <c r="N29" s="66"/>
      <c r="O29" s="63"/>
    </row>
    <row r="30" spans="2:15" ht="18.5" customHeight="1" x14ac:dyDescent="0.25">
      <c r="B30" s="89" t="s">
        <v>41</v>
      </c>
      <c r="C30" s="168">
        <v>7</v>
      </c>
      <c r="D30" s="91" t="s">
        <v>40</v>
      </c>
      <c r="E30" s="90" t="s">
        <v>42</v>
      </c>
      <c r="I30" s="416"/>
      <c r="J30" s="416"/>
      <c r="K30" s="416"/>
      <c r="L30" s="416"/>
      <c r="M30" s="416"/>
      <c r="N30" s="416"/>
      <c r="O30" s="416"/>
    </row>
    <row r="31" spans="2:15" ht="18.5" customHeight="1" x14ac:dyDescent="0.25">
      <c r="B31" s="79"/>
      <c r="C31" s="79"/>
      <c r="D31" s="79"/>
      <c r="E31" s="79"/>
      <c r="I31" s="19"/>
      <c r="J31" s="29"/>
      <c r="K31" s="29"/>
      <c r="L31" s="29"/>
      <c r="M31" s="29"/>
      <c r="N31" s="63"/>
      <c r="O31" s="63"/>
    </row>
    <row r="32" spans="2:15" ht="18.5" customHeight="1" x14ac:dyDescent="0.25">
      <c r="B32" s="24"/>
      <c r="C32" s="199" t="s">
        <v>1</v>
      </c>
      <c r="D32" s="26" t="s">
        <v>2</v>
      </c>
      <c r="E32" s="25" t="s">
        <v>3</v>
      </c>
      <c r="I32" s="19"/>
      <c r="J32" s="71"/>
      <c r="K32" s="71"/>
      <c r="L32" s="71"/>
      <c r="M32" s="71"/>
      <c r="N32" s="65"/>
      <c r="O32" s="63"/>
    </row>
    <row r="33" spans="2:15" ht="18.5" customHeight="1" x14ac:dyDescent="0.25">
      <c r="B33" s="109" t="s">
        <v>43</v>
      </c>
      <c r="C33" s="109"/>
      <c r="D33" s="110"/>
      <c r="E33" s="110"/>
      <c r="I33" s="19"/>
      <c r="J33" s="71"/>
      <c r="K33" s="71"/>
      <c r="L33" s="71"/>
      <c r="M33" s="71"/>
      <c r="N33" s="65"/>
      <c r="O33" s="63"/>
    </row>
    <row r="34" spans="2:15" ht="18.5" customHeight="1" x14ac:dyDescent="0.25">
      <c r="B34" s="15" t="s">
        <v>44</v>
      </c>
      <c r="C34" s="166">
        <v>11</v>
      </c>
      <c r="D34" s="141" t="s">
        <v>45</v>
      </c>
      <c r="E34" s="142" t="s">
        <v>46</v>
      </c>
      <c r="I34" s="19"/>
      <c r="J34" s="29"/>
      <c r="K34" s="29"/>
      <c r="L34" s="29"/>
      <c r="M34" s="29"/>
      <c r="N34" s="63"/>
      <c r="O34" s="63"/>
    </row>
    <row r="35" spans="2:15" ht="18.5" customHeight="1" x14ac:dyDescent="0.25">
      <c r="B35" s="89" t="s">
        <v>47</v>
      </c>
      <c r="C35" s="168">
        <v>2</v>
      </c>
      <c r="D35" s="91" t="s">
        <v>48</v>
      </c>
      <c r="E35" s="90" t="s">
        <v>39</v>
      </c>
      <c r="I35" s="19"/>
      <c r="J35" s="71"/>
      <c r="K35" s="71"/>
      <c r="L35" s="71"/>
      <c r="M35" s="71"/>
      <c r="N35" s="65"/>
      <c r="O35" s="63"/>
    </row>
    <row r="36" spans="2:15" ht="18.5" customHeight="1" x14ac:dyDescent="0.25">
      <c r="B36" s="203"/>
      <c r="C36" s="203"/>
      <c r="D36" s="203"/>
      <c r="E36" s="79"/>
      <c r="I36" s="19"/>
      <c r="J36" s="71"/>
      <c r="K36" s="71"/>
      <c r="L36" s="71"/>
      <c r="M36" s="71"/>
      <c r="N36" s="65"/>
      <c r="O36" s="63"/>
    </row>
    <row r="38" spans="2:15" ht="18.5" customHeight="1" x14ac:dyDescent="0.25">
      <c r="B38" s="408" t="s">
        <v>52</v>
      </c>
      <c r="C38" s="408"/>
      <c r="D38" s="409"/>
      <c r="E38" s="409"/>
      <c r="F38" s="13"/>
      <c r="L38" s="4"/>
    </row>
    <row r="39" spans="2:15" ht="18.5" customHeight="1" x14ac:dyDescent="0.25">
      <c r="B39" s="19"/>
      <c r="C39" s="19"/>
      <c r="D39" s="68"/>
      <c r="E39" s="29"/>
      <c r="F39" s="29"/>
      <c r="L39" s="4"/>
    </row>
    <row r="40" spans="2:15" ht="18.5" customHeight="1" x14ac:dyDescent="0.25">
      <c r="B40" s="24"/>
      <c r="C40" s="199" t="s">
        <v>36</v>
      </c>
      <c r="D40" s="26" t="s">
        <v>2</v>
      </c>
      <c r="E40" s="25" t="s">
        <v>3</v>
      </c>
      <c r="F40" s="25" t="s">
        <v>4</v>
      </c>
      <c r="L40" s="4"/>
    </row>
    <row r="41" spans="2:15" ht="18.5" customHeight="1" x14ac:dyDescent="0.25">
      <c r="B41" s="96" t="s">
        <v>53</v>
      </c>
      <c r="C41" s="96"/>
      <c r="D41" s="37"/>
      <c r="E41" s="37"/>
      <c r="F41" s="37"/>
      <c r="L41" s="4"/>
    </row>
    <row r="42" spans="2:15" ht="18.5" customHeight="1" x14ac:dyDescent="0.25">
      <c r="B42" s="15" t="s">
        <v>54</v>
      </c>
      <c r="C42" s="166"/>
      <c r="D42" s="85"/>
      <c r="E42" s="84"/>
      <c r="F42" s="84"/>
      <c r="L42" s="4"/>
    </row>
    <row r="43" spans="2:15" ht="18.5" customHeight="1" x14ac:dyDescent="0.25">
      <c r="B43" s="16" t="s">
        <v>55</v>
      </c>
      <c r="C43" s="167">
        <v>0.28000000000000003</v>
      </c>
      <c r="D43" s="99">
        <v>0.15571242959987999</v>
      </c>
      <c r="E43" s="100">
        <v>0.24333654365804</v>
      </c>
      <c r="F43" s="100">
        <v>0.224454883259145</v>
      </c>
      <c r="L43" s="4"/>
    </row>
    <row r="44" spans="2:15" ht="18.5" customHeight="1" x14ac:dyDescent="0.25">
      <c r="B44" s="16" t="s">
        <v>56</v>
      </c>
      <c r="C44" s="167">
        <v>1.42</v>
      </c>
      <c r="D44" s="99">
        <v>0.77856214799940104</v>
      </c>
      <c r="E44" s="100">
        <v>1.2166827182902</v>
      </c>
      <c r="F44" s="100">
        <v>1.1222744162957199</v>
      </c>
      <c r="L44" s="4"/>
    </row>
    <row r="45" spans="2:15" ht="18.5" customHeight="1" x14ac:dyDescent="0.25">
      <c r="B45" s="16" t="s">
        <v>57</v>
      </c>
      <c r="C45" s="167">
        <v>13</v>
      </c>
      <c r="D45" s="87" t="s">
        <v>58</v>
      </c>
      <c r="E45" s="86" t="s">
        <v>59</v>
      </c>
      <c r="F45" s="86" t="s">
        <v>60</v>
      </c>
      <c r="L45" s="4"/>
    </row>
    <row r="46" spans="2:15" ht="34.25" customHeight="1" x14ac:dyDescent="0.25">
      <c r="B46" s="16" t="s">
        <v>61</v>
      </c>
      <c r="C46" s="171" t="s">
        <v>62</v>
      </c>
      <c r="D46" s="102" t="s">
        <v>63</v>
      </c>
      <c r="E46" s="88" t="s">
        <v>64</v>
      </c>
      <c r="F46" s="88" t="s">
        <v>65</v>
      </c>
      <c r="L46" s="4"/>
    </row>
    <row r="47" spans="2:15" ht="34.25" customHeight="1" x14ac:dyDescent="0.25">
      <c r="B47" s="89" t="s">
        <v>66</v>
      </c>
      <c r="C47" s="172" t="s">
        <v>67</v>
      </c>
      <c r="D47" s="103" t="s">
        <v>68</v>
      </c>
      <c r="E47" s="92" t="s">
        <v>69</v>
      </c>
      <c r="F47" s="92" t="s">
        <v>70</v>
      </c>
      <c r="L47" s="4"/>
    </row>
    <row r="48" spans="2:15" ht="18.5" customHeight="1" x14ac:dyDescent="0.25">
      <c r="B48" s="93" t="s">
        <v>71</v>
      </c>
      <c r="C48" s="169"/>
      <c r="D48" s="95"/>
      <c r="E48" s="94"/>
      <c r="F48" s="94"/>
      <c r="L48" s="4"/>
    </row>
    <row r="49" spans="2:12" ht="18.5" customHeight="1" x14ac:dyDescent="0.25">
      <c r="B49" s="16" t="s">
        <v>55</v>
      </c>
      <c r="C49" s="167">
        <v>0</v>
      </c>
      <c r="D49" s="87" t="s">
        <v>72</v>
      </c>
      <c r="E49" s="86" t="s">
        <v>72</v>
      </c>
      <c r="F49" s="86" t="s">
        <v>72</v>
      </c>
      <c r="L49" s="4"/>
    </row>
    <row r="50" spans="2:12" ht="18.5" customHeight="1" x14ac:dyDescent="0.25">
      <c r="B50" s="16" t="s">
        <v>56</v>
      </c>
      <c r="C50" s="167">
        <v>0</v>
      </c>
      <c r="D50" s="87" t="s">
        <v>72</v>
      </c>
      <c r="E50" s="86" t="s">
        <v>72</v>
      </c>
      <c r="F50" s="86" t="s">
        <v>72</v>
      </c>
      <c r="L50" s="4"/>
    </row>
    <row r="51" spans="2:12" ht="18.5" customHeight="1" x14ac:dyDescent="0.25">
      <c r="B51" s="16" t="s">
        <v>73</v>
      </c>
      <c r="C51" s="167">
        <v>0</v>
      </c>
      <c r="D51" s="87" t="s">
        <v>72</v>
      </c>
      <c r="E51" s="86" t="s">
        <v>72</v>
      </c>
      <c r="F51" s="86" t="s">
        <v>72</v>
      </c>
      <c r="L51" s="4"/>
    </row>
    <row r="52" spans="2:12" ht="18.5" customHeight="1" x14ac:dyDescent="0.25">
      <c r="B52" s="16" t="s">
        <v>74</v>
      </c>
      <c r="C52" s="167">
        <v>0</v>
      </c>
      <c r="D52" s="87" t="s">
        <v>72</v>
      </c>
      <c r="E52" s="86" t="s">
        <v>72</v>
      </c>
      <c r="F52" s="88" t="s">
        <v>75</v>
      </c>
      <c r="L52" s="4"/>
    </row>
    <row r="53" spans="2:12" ht="18.5" customHeight="1" thickBot="1" x14ac:dyDescent="0.3">
      <c r="B53" s="104" t="s">
        <v>76</v>
      </c>
      <c r="C53" s="167">
        <v>0</v>
      </c>
      <c r="D53" s="105" t="s">
        <v>72</v>
      </c>
      <c r="E53" s="106" t="s">
        <v>72</v>
      </c>
      <c r="F53" s="107" t="s">
        <v>75</v>
      </c>
      <c r="L53" s="4"/>
    </row>
    <row r="54" spans="2:12" ht="18.5" customHeight="1" x14ac:dyDescent="0.25">
      <c r="B54" s="78"/>
      <c r="C54" s="78"/>
      <c r="D54" s="78"/>
      <c r="E54" s="78"/>
      <c r="F54" s="78"/>
      <c r="L54" s="4"/>
    </row>
    <row r="55" spans="2:12" ht="18.5" customHeight="1" x14ac:dyDescent="0.25">
      <c r="B55" s="24"/>
      <c r="C55" s="24"/>
      <c r="D55" s="25" t="s">
        <v>77</v>
      </c>
      <c r="E55" s="25" t="s">
        <v>78</v>
      </c>
      <c r="F55" s="25" t="s">
        <v>79</v>
      </c>
      <c r="G55" s="25" t="s">
        <v>80</v>
      </c>
      <c r="H55" s="25"/>
      <c r="I55" s="25" t="s">
        <v>81</v>
      </c>
      <c r="L55" s="4"/>
    </row>
    <row r="56" spans="2:12" ht="18.5" customHeight="1" x14ac:dyDescent="0.25">
      <c r="B56" s="410" t="s">
        <v>82</v>
      </c>
      <c r="C56" s="410"/>
      <c r="D56" s="410"/>
      <c r="E56" s="97"/>
      <c r="F56" s="97"/>
      <c r="G56" s="97"/>
      <c r="H56" s="97"/>
      <c r="I56" s="97"/>
      <c r="L56" s="4"/>
    </row>
    <row r="57" spans="2:12" ht="18.5" customHeight="1" x14ac:dyDescent="0.25">
      <c r="B57" s="15" t="s">
        <v>83</v>
      </c>
      <c r="C57" s="15"/>
      <c r="D57" s="84"/>
      <c r="E57" s="84"/>
      <c r="F57" s="84"/>
      <c r="G57" s="84"/>
      <c r="H57" s="84"/>
      <c r="I57" s="84"/>
      <c r="L57" s="4"/>
    </row>
    <row r="58" spans="2:12" ht="18.5" customHeight="1" x14ac:dyDescent="0.25">
      <c r="B58" s="166" t="s">
        <v>36</v>
      </c>
      <c r="C58" s="166"/>
      <c r="D58" s="170">
        <v>0.47</v>
      </c>
      <c r="E58" s="170">
        <v>0.43</v>
      </c>
      <c r="F58" s="170">
        <v>0</v>
      </c>
      <c r="G58" s="170">
        <v>0</v>
      </c>
      <c r="H58" s="170"/>
      <c r="I58" s="170">
        <v>0.28000000000000003</v>
      </c>
      <c r="L58" s="4"/>
    </row>
    <row r="59" spans="2:12" ht="18.5" customHeight="1" x14ac:dyDescent="0.25">
      <c r="B59" s="98" t="s">
        <v>2</v>
      </c>
      <c r="C59" s="98"/>
      <c r="D59" s="99">
        <v>0.22288412616467401</v>
      </c>
      <c r="E59" s="99">
        <v>0.27252944112841698</v>
      </c>
      <c r="F59" s="99">
        <v>0</v>
      </c>
      <c r="G59" s="99">
        <v>0</v>
      </c>
      <c r="H59" s="99"/>
      <c r="I59" s="99">
        <v>0.15571242959987999</v>
      </c>
      <c r="L59" s="4"/>
    </row>
    <row r="60" spans="2:12" ht="18.5" customHeight="1" x14ac:dyDescent="0.25">
      <c r="B60" s="16" t="s">
        <v>3</v>
      </c>
      <c r="C60" s="16"/>
      <c r="D60" s="100">
        <v>0.220768705594445</v>
      </c>
      <c r="E60" s="100">
        <v>0.47387132734912801</v>
      </c>
      <c r="F60" s="100">
        <v>0.24744114921567301</v>
      </c>
      <c r="G60" s="100">
        <v>0</v>
      </c>
      <c r="H60" s="100"/>
      <c r="I60" s="100">
        <v>0.24333654365804</v>
      </c>
      <c r="L60" s="4"/>
    </row>
    <row r="61" spans="2:12" ht="18.5" customHeight="1" x14ac:dyDescent="0.25">
      <c r="B61" s="89" t="s">
        <v>4</v>
      </c>
      <c r="C61" s="89"/>
      <c r="D61" s="101">
        <v>0.62900657532023496</v>
      </c>
      <c r="E61" s="101">
        <v>0.120154735268078</v>
      </c>
      <c r="F61" s="101">
        <v>0.14467697248967401</v>
      </c>
      <c r="G61" s="101">
        <v>5.93079884598516E-2</v>
      </c>
      <c r="H61" s="101"/>
      <c r="I61" s="101">
        <v>0.224454883259145</v>
      </c>
      <c r="L61" s="4"/>
    </row>
    <row r="62" spans="2:12" ht="18.5" customHeight="1" x14ac:dyDescent="0.25">
      <c r="B62" s="93" t="s">
        <v>84</v>
      </c>
      <c r="C62" s="93"/>
      <c r="D62" s="94"/>
      <c r="E62" s="94"/>
      <c r="F62" s="94"/>
      <c r="G62" s="94"/>
      <c r="H62" s="94"/>
      <c r="I62" s="94"/>
      <c r="L62" s="4"/>
    </row>
    <row r="63" spans="2:12" ht="18.5" customHeight="1" x14ac:dyDescent="0.25">
      <c r="B63" s="166"/>
      <c r="C63" s="166"/>
      <c r="D63" s="170">
        <v>6</v>
      </c>
      <c r="E63" s="170">
        <v>7</v>
      </c>
      <c r="F63" s="170">
        <v>0</v>
      </c>
      <c r="G63" s="170">
        <v>0</v>
      </c>
      <c r="H63" s="170"/>
      <c r="I63" s="170">
        <v>13</v>
      </c>
      <c r="L63" s="4"/>
    </row>
    <row r="64" spans="2:12" ht="18.5" customHeight="1" x14ac:dyDescent="0.25">
      <c r="B64" s="98" t="s">
        <v>2</v>
      </c>
      <c r="C64" s="98"/>
      <c r="D64" s="99">
        <v>4</v>
      </c>
      <c r="E64" s="99">
        <v>6</v>
      </c>
      <c r="F64" s="99">
        <v>0</v>
      </c>
      <c r="G64" s="99">
        <v>0</v>
      </c>
      <c r="H64" s="99"/>
      <c r="I64" s="99">
        <v>10</v>
      </c>
      <c r="L64" s="4"/>
    </row>
    <row r="65" spans="2:12" ht="18.5" customHeight="1" x14ac:dyDescent="0.25">
      <c r="B65" s="16" t="s">
        <v>3</v>
      </c>
      <c r="C65" s="16"/>
      <c r="D65" s="100">
        <v>4</v>
      </c>
      <c r="E65" s="100">
        <v>12</v>
      </c>
      <c r="F65" s="100">
        <v>1</v>
      </c>
      <c r="G65" s="100">
        <v>0</v>
      </c>
      <c r="H65" s="100"/>
      <c r="I65" s="100">
        <v>17</v>
      </c>
      <c r="L65" s="4"/>
    </row>
    <row r="66" spans="2:12" ht="18.5" customHeight="1" thickBot="1" x14ac:dyDescent="0.3">
      <c r="B66" s="104" t="s">
        <v>4</v>
      </c>
      <c r="C66" s="104"/>
      <c r="D66" s="108">
        <v>10</v>
      </c>
      <c r="E66" s="108">
        <v>3</v>
      </c>
      <c r="F66" s="108">
        <v>1</v>
      </c>
      <c r="G66" s="108">
        <v>1</v>
      </c>
      <c r="H66" s="108"/>
      <c r="I66" s="108">
        <v>15</v>
      </c>
      <c r="L66" s="4"/>
    </row>
    <row r="67" spans="2:12" ht="18.5" customHeight="1" x14ac:dyDescent="0.25">
      <c r="B67" s="78"/>
      <c r="C67" s="78"/>
      <c r="D67" s="78"/>
      <c r="E67" s="78"/>
      <c r="F67" s="78"/>
      <c r="G67" s="78"/>
      <c r="H67" s="78"/>
      <c r="I67" s="78"/>
      <c r="L67" s="4"/>
    </row>
    <row r="68" spans="2:12" ht="18.5" customHeight="1" x14ac:dyDescent="0.25">
      <c r="L68" s="4"/>
    </row>
  </sheetData>
  <mergeCells count="6">
    <mergeCell ref="B38:E38"/>
    <mergeCell ref="B56:D56"/>
    <mergeCell ref="B1:F1"/>
    <mergeCell ref="I2:K2"/>
    <mergeCell ref="I19:J19"/>
    <mergeCell ref="I30:O30"/>
  </mergeCells>
  <phoneticPr fontId="19" type="noConversion"/>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T180"/>
  <sheetViews>
    <sheetView showGridLines="0" showRuler="0" topLeftCell="A38" zoomScale="70" zoomScaleNormal="70" workbookViewId="0">
      <selection activeCell="J9" sqref="J9"/>
    </sheetView>
  </sheetViews>
  <sheetFormatPr defaultColWidth="13.36328125" defaultRowHeight="18.5" customHeight="1" x14ac:dyDescent="0.25"/>
  <cols>
    <col min="1" max="1" width="1.6328125" customWidth="1"/>
    <col min="2" max="2" width="45.90625" style="80" customWidth="1"/>
    <col min="3" max="3" width="17.453125" style="80" customWidth="1"/>
    <col min="4" max="4" width="14.36328125" style="80" customWidth="1"/>
    <col min="5" max="5" width="13.90625" style="80" bestFit="1" customWidth="1"/>
    <col min="6" max="8" width="14.36328125" style="80" customWidth="1"/>
    <col min="9" max="9" width="18.6328125" style="80" customWidth="1"/>
    <col min="10" max="10" width="20.6328125" style="80" customWidth="1"/>
    <col min="11" max="11" width="18.90625" style="80" customWidth="1"/>
    <col min="12" max="12" width="18.6328125" style="80" customWidth="1"/>
    <col min="13" max="13" width="14.36328125" style="80" customWidth="1"/>
    <col min="14" max="14" width="21.6328125" style="80" customWidth="1"/>
    <col min="15" max="15" width="14.36328125" style="80" customWidth="1"/>
    <col min="16" max="16" width="9.90625" style="11" customWidth="1"/>
    <col min="17" max="17" width="19" customWidth="1"/>
    <col min="18" max="18" width="13.90625" bestFit="1" customWidth="1"/>
  </cols>
  <sheetData>
    <row r="1" spans="2:16" ht="18.5" customHeight="1" x14ac:dyDescent="0.25">
      <c r="B1" s="60" t="s">
        <v>90</v>
      </c>
      <c r="C1" s="60"/>
      <c r="D1" s="62"/>
      <c r="E1" s="62"/>
      <c r="F1" s="62"/>
      <c r="G1" s="62"/>
      <c r="H1" s="62"/>
      <c r="I1" s="62"/>
      <c r="J1" s="62"/>
      <c r="K1" s="62"/>
      <c r="L1" s="62"/>
      <c r="M1" s="62"/>
      <c r="N1" s="62"/>
      <c r="O1" s="62"/>
      <c r="P1" s="62"/>
    </row>
    <row r="3" spans="2:16" ht="38.5" customHeight="1" x14ac:dyDescent="0.25">
      <c r="B3" s="229"/>
      <c r="C3" s="229"/>
      <c r="D3" s="3" t="s">
        <v>78</v>
      </c>
      <c r="E3" s="3"/>
      <c r="F3" s="3" t="s">
        <v>77</v>
      </c>
      <c r="G3" s="3" t="s">
        <v>79</v>
      </c>
      <c r="H3" s="3" t="s">
        <v>91</v>
      </c>
      <c r="I3" s="3" t="s">
        <v>92</v>
      </c>
      <c r="J3" s="3"/>
      <c r="K3" s="3" t="s">
        <v>93</v>
      </c>
      <c r="L3" s="3" t="s">
        <v>94</v>
      </c>
      <c r="M3" s="3" t="s">
        <v>95</v>
      </c>
      <c r="N3" s="174" t="s">
        <v>85</v>
      </c>
      <c r="O3" s="48" t="s">
        <v>86</v>
      </c>
      <c r="P3" s="3" t="s">
        <v>87</v>
      </c>
    </row>
    <row r="4" spans="2:16" ht="18.5" customHeight="1" x14ac:dyDescent="0.25">
      <c r="B4" s="49" t="s">
        <v>96</v>
      </c>
      <c r="C4" s="49"/>
      <c r="D4" s="47"/>
      <c r="E4" s="47"/>
      <c r="F4" s="47"/>
      <c r="G4" s="47"/>
      <c r="H4" s="47"/>
      <c r="I4" s="47"/>
      <c r="J4" s="47"/>
      <c r="K4" s="47"/>
      <c r="L4" s="47"/>
      <c r="M4" s="47"/>
      <c r="N4" s="230"/>
      <c r="O4" s="47"/>
      <c r="P4" s="47"/>
    </row>
    <row r="5" spans="2:16" ht="18.5" customHeight="1" x14ac:dyDescent="0.25">
      <c r="B5" s="231" t="s">
        <v>97</v>
      </c>
      <c r="C5" s="231"/>
      <c r="D5" s="232">
        <v>2235</v>
      </c>
      <c r="E5" s="195"/>
      <c r="F5" s="232">
        <v>1723</v>
      </c>
      <c r="G5" s="232"/>
      <c r="H5" s="195"/>
      <c r="I5" s="232">
        <v>83</v>
      </c>
      <c r="J5" s="195"/>
      <c r="K5" s="232">
        <v>2</v>
      </c>
      <c r="L5" s="232" t="s">
        <v>72</v>
      </c>
      <c r="M5" s="232">
        <v>4</v>
      </c>
      <c r="N5" s="368">
        <v>4043</v>
      </c>
      <c r="O5" s="233">
        <v>5461</v>
      </c>
      <c r="P5" s="50" t="s">
        <v>98</v>
      </c>
    </row>
    <row r="6" spans="2:16" ht="18.5" customHeight="1" x14ac:dyDescent="0.25">
      <c r="B6" s="234" t="s">
        <v>99</v>
      </c>
      <c r="C6" s="234"/>
      <c r="D6" s="235">
        <v>1155</v>
      </c>
      <c r="E6" s="184"/>
      <c r="F6" s="235">
        <v>671</v>
      </c>
      <c r="G6" s="235"/>
      <c r="H6" s="184"/>
      <c r="I6" s="235">
        <v>83</v>
      </c>
      <c r="J6" s="184"/>
      <c r="K6" s="235">
        <v>2</v>
      </c>
      <c r="L6" s="235" t="s">
        <v>72</v>
      </c>
      <c r="M6" s="235">
        <v>4</v>
      </c>
      <c r="N6" s="365">
        <v>1911</v>
      </c>
      <c r="O6" s="236">
        <v>3006</v>
      </c>
      <c r="P6" s="51" t="s">
        <v>100</v>
      </c>
    </row>
    <row r="7" spans="2:16" ht="18.5" customHeight="1" x14ac:dyDescent="0.25">
      <c r="B7" s="237" t="s">
        <v>88</v>
      </c>
      <c r="C7" s="237"/>
      <c r="D7" s="238">
        <v>1080</v>
      </c>
      <c r="E7" s="196"/>
      <c r="F7" s="238">
        <v>1052</v>
      </c>
      <c r="G7" s="238"/>
      <c r="H7" s="196"/>
      <c r="I7" s="238" t="s">
        <v>72</v>
      </c>
      <c r="J7" s="196"/>
      <c r="K7" s="238">
        <v>1</v>
      </c>
      <c r="L7" s="238" t="s">
        <v>72</v>
      </c>
      <c r="M7" s="238" t="s">
        <v>72</v>
      </c>
      <c r="N7" s="366">
        <v>2132</v>
      </c>
      <c r="O7" s="239">
        <v>2455</v>
      </c>
      <c r="P7" s="52" t="s">
        <v>101</v>
      </c>
    </row>
    <row r="8" spans="2:16" ht="18.5" customHeight="1" x14ac:dyDescent="0.25">
      <c r="B8" s="53" t="s">
        <v>102</v>
      </c>
      <c r="C8" s="53"/>
      <c r="D8" s="176"/>
      <c r="E8" s="176"/>
      <c r="F8" s="176"/>
      <c r="G8" s="176"/>
      <c r="H8" s="176"/>
      <c r="I8" s="176"/>
      <c r="J8" s="176"/>
      <c r="K8" s="176"/>
      <c r="L8" s="176"/>
      <c r="M8" s="176"/>
      <c r="N8" s="240"/>
      <c r="O8" s="241"/>
      <c r="P8" s="54"/>
    </row>
    <row r="9" spans="2:16" ht="18.5" customHeight="1" x14ac:dyDescent="0.25">
      <c r="B9" s="234" t="s">
        <v>44</v>
      </c>
      <c r="C9" s="234"/>
      <c r="D9" s="177"/>
      <c r="E9" s="177"/>
      <c r="F9" s="177"/>
      <c r="G9" s="177"/>
      <c r="H9" s="177"/>
      <c r="I9" s="177"/>
      <c r="J9" s="177"/>
      <c r="K9" s="177"/>
      <c r="L9" s="177"/>
      <c r="M9" s="177"/>
      <c r="N9" s="242"/>
      <c r="O9" s="243">
        <v>0.643356643356643</v>
      </c>
      <c r="P9" s="55">
        <v>0.69620253164557</v>
      </c>
    </row>
    <row r="10" spans="2:16" ht="18.5" customHeight="1" x14ac:dyDescent="0.25">
      <c r="B10" s="237" t="s">
        <v>47</v>
      </c>
      <c r="C10" s="237"/>
      <c r="D10" s="182"/>
      <c r="E10" s="182"/>
      <c r="F10" s="182"/>
      <c r="G10" s="182"/>
      <c r="H10" s="182"/>
      <c r="I10" s="182"/>
      <c r="J10" s="182"/>
      <c r="K10" s="182"/>
      <c r="L10" s="182"/>
      <c r="M10" s="182"/>
      <c r="N10" s="244"/>
      <c r="O10" s="245">
        <v>0.356643356643357</v>
      </c>
      <c r="P10" s="56">
        <v>0.30379746835443</v>
      </c>
    </row>
    <row r="11" spans="2:16" ht="18.5" customHeight="1" x14ac:dyDescent="0.25">
      <c r="B11" s="53" t="s">
        <v>103</v>
      </c>
      <c r="C11" s="53"/>
      <c r="D11" s="176"/>
      <c r="E11" s="176"/>
      <c r="F11" s="176"/>
      <c r="G11" s="176"/>
      <c r="H11" s="176"/>
      <c r="I11" s="176"/>
      <c r="J11" s="176"/>
      <c r="K11" s="176"/>
      <c r="L11" s="176"/>
      <c r="M11" s="176"/>
      <c r="N11" s="240"/>
      <c r="O11" s="241"/>
      <c r="P11" s="54"/>
    </row>
    <row r="12" spans="2:16" ht="18.5" customHeight="1" x14ac:dyDescent="0.25">
      <c r="B12" s="234" t="s">
        <v>104</v>
      </c>
      <c r="C12" s="234"/>
      <c r="D12" s="235">
        <v>40</v>
      </c>
      <c r="E12" s="184"/>
      <c r="F12" s="235">
        <v>23</v>
      </c>
      <c r="G12" s="235"/>
      <c r="H12" s="184"/>
      <c r="I12" s="235">
        <v>12</v>
      </c>
      <c r="J12" s="184"/>
      <c r="K12" s="246">
        <v>2</v>
      </c>
      <c r="L12" s="246">
        <v>0</v>
      </c>
      <c r="M12" s="246">
        <v>3</v>
      </c>
      <c r="N12" s="242">
        <v>80</v>
      </c>
      <c r="O12" s="236" t="s">
        <v>105</v>
      </c>
      <c r="P12" s="51" t="s">
        <v>106</v>
      </c>
    </row>
    <row r="13" spans="2:16" ht="18.5" customHeight="1" x14ac:dyDescent="0.25">
      <c r="B13" s="234" t="s">
        <v>107</v>
      </c>
      <c r="C13" s="234"/>
      <c r="D13" s="235">
        <v>233</v>
      </c>
      <c r="E13" s="184"/>
      <c r="F13" s="235">
        <v>74</v>
      </c>
      <c r="G13" s="210"/>
      <c r="H13" s="184"/>
      <c r="I13" s="235">
        <v>76</v>
      </c>
      <c r="J13" s="184"/>
      <c r="K13" s="246">
        <v>1</v>
      </c>
      <c r="L13" s="246">
        <v>0</v>
      </c>
      <c r="M13" s="246">
        <v>0</v>
      </c>
      <c r="N13" s="242">
        <v>384</v>
      </c>
      <c r="O13" s="236" t="s">
        <v>108</v>
      </c>
      <c r="P13" s="51" t="s">
        <v>109</v>
      </c>
    </row>
    <row r="14" spans="2:16" ht="18.5" customHeight="1" x14ac:dyDescent="0.25">
      <c r="B14" s="234" t="s">
        <v>44</v>
      </c>
      <c r="C14" s="234"/>
      <c r="D14" s="235">
        <v>209</v>
      </c>
      <c r="E14" s="184"/>
      <c r="F14" s="235">
        <v>47</v>
      </c>
      <c r="G14" s="210"/>
      <c r="H14" s="184"/>
      <c r="I14" s="235">
        <v>43</v>
      </c>
      <c r="J14" s="184"/>
      <c r="K14" s="246">
        <v>3</v>
      </c>
      <c r="L14" s="246">
        <v>0</v>
      </c>
      <c r="M14" s="246">
        <v>2</v>
      </c>
      <c r="N14" s="242">
        <v>304</v>
      </c>
      <c r="O14" s="236" t="s">
        <v>110</v>
      </c>
      <c r="P14" s="51" t="s">
        <v>111</v>
      </c>
    </row>
    <row r="15" spans="2:16" ht="18.5" customHeight="1" x14ac:dyDescent="0.25">
      <c r="B15" s="237" t="s">
        <v>47</v>
      </c>
      <c r="C15" s="237"/>
      <c r="D15" s="238">
        <v>64</v>
      </c>
      <c r="E15" s="196"/>
      <c r="F15" s="238">
        <v>50</v>
      </c>
      <c r="G15" s="211"/>
      <c r="H15" s="196"/>
      <c r="I15" s="238">
        <v>45</v>
      </c>
      <c r="J15" s="196"/>
      <c r="K15" s="247">
        <v>0</v>
      </c>
      <c r="L15" s="248">
        <v>0</v>
      </c>
      <c r="M15" s="247">
        <v>1</v>
      </c>
      <c r="N15" s="244">
        <v>160</v>
      </c>
      <c r="O15" s="239" t="s">
        <v>112</v>
      </c>
      <c r="P15" s="52" t="s">
        <v>113</v>
      </c>
    </row>
    <row r="16" spans="2:16" ht="18.5" customHeight="1" x14ac:dyDescent="0.25">
      <c r="B16" s="53" t="s">
        <v>114</v>
      </c>
      <c r="C16" s="53"/>
      <c r="D16" s="176"/>
      <c r="E16" s="176"/>
      <c r="F16" s="176"/>
      <c r="G16" s="176"/>
      <c r="H16" s="176"/>
      <c r="I16" s="176"/>
      <c r="J16" s="176"/>
      <c r="K16" s="176"/>
      <c r="L16" s="176"/>
      <c r="M16" s="176"/>
      <c r="N16" s="240"/>
      <c r="O16" s="241"/>
      <c r="P16" s="54"/>
    </row>
    <row r="17" spans="2:16" ht="18.5" customHeight="1" x14ac:dyDescent="0.25">
      <c r="B17" s="234" t="s">
        <v>44</v>
      </c>
      <c r="C17" s="234"/>
      <c r="D17" s="235">
        <v>1</v>
      </c>
      <c r="E17" s="184"/>
      <c r="F17" s="235">
        <v>17</v>
      </c>
      <c r="G17" s="235"/>
      <c r="H17" s="184"/>
      <c r="I17" s="235">
        <v>8</v>
      </c>
      <c r="J17" s="184"/>
      <c r="K17" s="235">
        <v>1</v>
      </c>
      <c r="L17" s="177"/>
      <c r="M17" s="177"/>
      <c r="N17" s="242">
        <v>27</v>
      </c>
      <c r="O17" s="236" t="s">
        <v>115</v>
      </c>
      <c r="P17" s="51" t="s">
        <v>116</v>
      </c>
    </row>
    <row r="18" spans="2:16" ht="18.5" customHeight="1" x14ac:dyDescent="0.25">
      <c r="B18" s="234" t="s">
        <v>47</v>
      </c>
      <c r="C18" s="234"/>
      <c r="D18" s="235">
        <v>6</v>
      </c>
      <c r="E18" s="184"/>
      <c r="F18" s="235">
        <v>13</v>
      </c>
      <c r="G18" s="235"/>
      <c r="H18" s="184"/>
      <c r="I18" s="235">
        <v>13</v>
      </c>
      <c r="J18" s="184"/>
      <c r="K18" s="235" t="s">
        <v>72</v>
      </c>
      <c r="L18" s="177"/>
      <c r="M18" s="177"/>
      <c r="N18" s="242">
        <v>32</v>
      </c>
      <c r="O18" s="236" t="s">
        <v>117</v>
      </c>
      <c r="P18" s="51" t="s">
        <v>118</v>
      </c>
    </row>
    <row r="19" spans="2:16" ht="18.5" customHeight="1" x14ac:dyDescent="0.25">
      <c r="B19" s="237" t="s">
        <v>119</v>
      </c>
      <c r="C19" s="237"/>
      <c r="D19" s="238">
        <v>7</v>
      </c>
      <c r="E19" s="196"/>
      <c r="F19" s="238">
        <v>30</v>
      </c>
      <c r="G19" s="238"/>
      <c r="H19" s="196"/>
      <c r="I19" s="238">
        <v>21</v>
      </c>
      <c r="J19" s="196"/>
      <c r="K19" s="238">
        <v>1</v>
      </c>
      <c r="L19" s="182"/>
      <c r="M19" s="182"/>
      <c r="N19" s="244">
        <v>59</v>
      </c>
      <c r="O19" s="239" t="s">
        <v>113</v>
      </c>
      <c r="P19" s="52" t="s">
        <v>120</v>
      </c>
    </row>
    <row r="20" spans="2:16" ht="18.5" customHeight="1" x14ac:dyDescent="0.25">
      <c r="B20" s="53" t="s">
        <v>121</v>
      </c>
      <c r="C20" s="53"/>
      <c r="D20" s="176"/>
      <c r="E20" s="176"/>
      <c r="F20" s="176"/>
      <c r="G20" s="176"/>
      <c r="H20" s="176"/>
      <c r="I20" s="176"/>
      <c r="J20" s="176"/>
      <c r="K20" s="176"/>
      <c r="L20" s="176"/>
      <c r="M20" s="176"/>
      <c r="N20" s="240"/>
      <c r="O20" s="241"/>
      <c r="P20" s="54"/>
    </row>
    <row r="21" spans="2:16" ht="18.5" customHeight="1" x14ac:dyDescent="0.25">
      <c r="B21" s="234" t="s">
        <v>122</v>
      </c>
      <c r="C21" s="234"/>
      <c r="D21" s="235">
        <v>7</v>
      </c>
      <c r="E21" s="184"/>
      <c r="F21" s="177"/>
      <c r="G21" s="177"/>
      <c r="H21" s="177"/>
      <c r="I21" s="235">
        <v>21</v>
      </c>
      <c r="J21" s="184"/>
      <c r="K21" s="177"/>
      <c r="L21" s="177"/>
      <c r="M21" s="177"/>
      <c r="N21" s="242">
        <v>28</v>
      </c>
      <c r="O21" s="236" t="s">
        <v>123</v>
      </c>
      <c r="P21" s="51" t="s">
        <v>124</v>
      </c>
    </row>
    <row r="22" spans="2:16" ht="18.5" customHeight="1" x14ac:dyDescent="0.25">
      <c r="B22" s="234" t="s">
        <v>125</v>
      </c>
      <c r="C22" s="234"/>
      <c r="D22" s="177"/>
      <c r="E22" s="177"/>
      <c r="F22" s="235">
        <v>30</v>
      </c>
      <c r="G22" s="177"/>
      <c r="H22" s="177"/>
      <c r="I22" s="184"/>
      <c r="J22" s="184"/>
      <c r="K22" s="177"/>
      <c r="L22" s="177"/>
      <c r="M22" s="177"/>
      <c r="N22" s="242">
        <v>30</v>
      </c>
      <c r="O22" s="236" t="s">
        <v>126</v>
      </c>
      <c r="P22" s="51" t="s">
        <v>110</v>
      </c>
    </row>
    <row r="23" spans="2:16" ht="18.5" customHeight="1" x14ac:dyDescent="0.25">
      <c r="B23" s="237" t="s">
        <v>127</v>
      </c>
      <c r="C23" s="237"/>
      <c r="D23" s="182"/>
      <c r="E23" s="182"/>
      <c r="F23" s="182"/>
      <c r="G23" s="238"/>
      <c r="H23" s="182"/>
      <c r="I23" s="182"/>
      <c r="J23" s="182"/>
      <c r="K23" s="182"/>
      <c r="L23" s="182"/>
      <c r="M23" s="182"/>
      <c r="N23" s="244">
        <v>0</v>
      </c>
      <c r="O23" s="239" t="s">
        <v>128</v>
      </c>
      <c r="P23" s="52" t="s">
        <v>46</v>
      </c>
    </row>
    <row r="24" spans="2:16" ht="18.5" customHeight="1" x14ac:dyDescent="0.25">
      <c r="B24" s="53" t="s">
        <v>129</v>
      </c>
      <c r="C24" s="53"/>
      <c r="D24" s="176"/>
      <c r="E24" s="176"/>
      <c r="F24" s="176"/>
      <c r="G24" s="176"/>
      <c r="H24" s="176"/>
      <c r="I24" s="176"/>
      <c r="J24" s="176"/>
      <c r="K24" s="176"/>
      <c r="L24" s="176"/>
      <c r="M24" s="176"/>
      <c r="N24" s="240"/>
      <c r="O24" s="241"/>
      <c r="P24" s="54"/>
    </row>
    <row r="25" spans="2:16" ht="18.5" customHeight="1" x14ac:dyDescent="0.25">
      <c r="B25" s="234" t="s">
        <v>130</v>
      </c>
      <c r="C25" s="234"/>
      <c r="D25" s="235">
        <v>2</v>
      </c>
      <c r="E25" s="184"/>
      <c r="F25" s="235">
        <v>5</v>
      </c>
      <c r="G25" s="235"/>
      <c r="H25" s="184"/>
      <c r="I25" s="235">
        <v>0</v>
      </c>
      <c r="J25" s="184"/>
      <c r="K25" s="235" t="s">
        <v>72</v>
      </c>
      <c r="L25" s="177"/>
      <c r="M25" s="177"/>
      <c r="N25" s="242">
        <v>7</v>
      </c>
      <c r="O25" s="236" t="s">
        <v>131</v>
      </c>
      <c r="P25" s="51" t="s">
        <v>132</v>
      </c>
    </row>
    <row r="26" spans="2:16" ht="18.5" customHeight="1" x14ac:dyDescent="0.25">
      <c r="B26" s="234" t="s">
        <v>133</v>
      </c>
      <c r="C26" s="234"/>
      <c r="D26" s="235">
        <v>3</v>
      </c>
      <c r="E26" s="184"/>
      <c r="F26" s="235">
        <v>23</v>
      </c>
      <c r="G26" s="235"/>
      <c r="H26" s="184"/>
      <c r="I26" s="235">
        <v>18</v>
      </c>
      <c r="J26" s="184"/>
      <c r="K26" s="235" t="s">
        <v>72</v>
      </c>
      <c r="L26" s="177"/>
      <c r="M26" s="177"/>
      <c r="N26" s="242">
        <v>44</v>
      </c>
      <c r="O26" s="236" t="s">
        <v>134</v>
      </c>
      <c r="P26" s="51" t="s">
        <v>135</v>
      </c>
    </row>
    <row r="27" spans="2:16" ht="18.5" customHeight="1" x14ac:dyDescent="0.25">
      <c r="B27" s="237" t="s">
        <v>136</v>
      </c>
      <c r="C27" s="237"/>
      <c r="D27" s="238">
        <v>2</v>
      </c>
      <c r="E27" s="196"/>
      <c r="F27" s="238">
        <v>2</v>
      </c>
      <c r="G27" s="238"/>
      <c r="H27" s="196"/>
      <c r="I27" s="238">
        <v>3</v>
      </c>
      <c r="J27" s="196"/>
      <c r="K27" s="238">
        <v>1</v>
      </c>
      <c r="L27" s="182"/>
      <c r="M27" s="182"/>
      <c r="N27" s="244">
        <v>8</v>
      </c>
      <c r="O27" s="239" t="s">
        <v>60</v>
      </c>
      <c r="P27" s="52" t="s">
        <v>137</v>
      </c>
    </row>
    <row r="28" spans="2:16" ht="18.5" customHeight="1" x14ac:dyDescent="0.25">
      <c r="B28" s="249"/>
      <c r="C28" s="249"/>
      <c r="D28" s="197"/>
      <c r="E28" s="197"/>
      <c r="F28" s="197"/>
      <c r="G28" s="197"/>
      <c r="H28" s="197"/>
      <c r="I28" s="197"/>
      <c r="J28" s="197"/>
      <c r="K28" s="197"/>
      <c r="L28" s="197"/>
      <c r="M28" s="197"/>
      <c r="N28" s="45"/>
      <c r="O28" s="45"/>
      <c r="P28" s="45"/>
    </row>
    <row r="30" spans="2:16" ht="18.5" customHeight="1" x14ac:dyDescent="0.25">
      <c r="B30" s="42"/>
      <c r="C30" s="42"/>
      <c r="D30" s="417" t="s">
        <v>138</v>
      </c>
      <c r="E30" s="417"/>
      <c r="F30" s="417"/>
      <c r="G30" s="417" t="s">
        <v>139</v>
      </c>
      <c r="H30" s="417"/>
      <c r="I30" s="417" t="s">
        <v>136</v>
      </c>
      <c r="J30" s="417"/>
      <c r="K30" s="417"/>
      <c r="L30" s="417" t="s">
        <v>140</v>
      </c>
      <c r="M30" s="417"/>
      <c r="N30" s="193"/>
      <c r="O30" s="226"/>
    </row>
    <row r="31" spans="2:16" ht="18.5" customHeight="1" x14ac:dyDescent="0.25">
      <c r="B31" s="229"/>
      <c r="C31" s="229"/>
      <c r="D31" s="250" t="s">
        <v>47</v>
      </c>
      <c r="E31" s="250"/>
      <c r="F31" s="250" t="s">
        <v>44</v>
      </c>
      <c r="G31" s="250" t="s">
        <v>47</v>
      </c>
      <c r="H31" s="250" t="s">
        <v>44</v>
      </c>
      <c r="I31" s="250" t="s">
        <v>47</v>
      </c>
      <c r="J31" s="250"/>
      <c r="K31" s="250" t="s">
        <v>44</v>
      </c>
      <c r="L31" s="250" t="s">
        <v>47</v>
      </c>
      <c r="M31" s="250" t="s">
        <v>44</v>
      </c>
      <c r="N31" s="251"/>
      <c r="O31" s="226"/>
    </row>
    <row r="32" spans="2:16" ht="18.5" customHeight="1" x14ac:dyDescent="0.25">
      <c r="B32" s="49" t="s">
        <v>141</v>
      </c>
      <c r="C32" s="49"/>
      <c r="D32" s="47"/>
      <c r="E32" s="47"/>
      <c r="F32" s="47"/>
      <c r="G32" s="47"/>
      <c r="H32" s="47"/>
      <c r="I32" s="47"/>
      <c r="J32" s="47"/>
      <c r="K32" s="47"/>
      <c r="L32" s="47"/>
      <c r="M32" s="47"/>
      <c r="N32" s="252"/>
      <c r="O32" s="226"/>
    </row>
    <row r="33" spans="2:14" ht="18.5" customHeight="1" x14ac:dyDescent="0.25">
      <c r="B33" s="231" t="s">
        <v>95</v>
      </c>
      <c r="C33" s="231"/>
      <c r="D33" s="232">
        <v>0</v>
      </c>
      <c r="E33" s="195"/>
      <c r="F33" s="232" t="s">
        <v>72</v>
      </c>
      <c r="G33" s="232" t="s">
        <v>72</v>
      </c>
      <c r="H33" s="232" t="s">
        <v>72</v>
      </c>
      <c r="I33" s="232">
        <v>2</v>
      </c>
      <c r="J33" s="195"/>
      <c r="K33" s="232">
        <v>2</v>
      </c>
      <c r="L33" s="232">
        <v>2</v>
      </c>
      <c r="M33" s="232">
        <v>2</v>
      </c>
      <c r="N33" s="253"/>
    </row>
    <row r="34" spans="2:14" ht="18.5" customHeight="1" x14ac:dyDescent="0.25">
      <c r="B34" s="234" t="s">
        <v>142</v>
      </c>
      <c r="C34" s="234"/>
      <c r="D34" s="235">
        <v>0</v>
      </c>
      <c r="E34" s="184"/>
      <c r="F34" s="235" t="s">
        <v>72</v>
      </c>
      <c r="G34" s="235">
        <v>3</v>
      </c>
      <c r="H34" s="235">
        <v>7</v>
      </c>
      <c r="I34" s="235">
        <v>1</v>
      </c>
      <c r="J34" s="184"/>
      <c r="K34" s="235">
        <v>12</v>
      </c>
      <c r="L34" s="235">
        <v>4</v>
      </c>
      <c r="M34" s="235">
        <v>19</v>
      </c>
      <c r="N34" s="253"/>
    </row>
    <row r="35" spans="2:14" ht="18.5" customHeight="1" x14ac:dyDescent="0.25">
      <c r="B35" s="234" t="s">
        <v>143</v>
      </c>
      <c r="C35" s="234"/>
      <c r="D35" s="235">
        <v>0</v>
      </c>
      <c r="E35" s="184"/>
      <c r="F35" s="235">
        <v>2</v>
      </c>
      <c r="G35" s="235">
        <v>26</v>
      </c>
      <c r="H35" s="235">
        <v>37</v>
      </c>
      <c r="I35" s="235">
        <v>6</v>
      </c>
      <c r="J35" s="184"/>
      <c r="K35" s="235">
        <v>21</v>
      </c>
      <c r="L35" s="235">
        <v>32</v>
      </c>
      <c r="M35" s="235">
        <v>60</v>
      </c>
      <c r="N35" s="253"/>
    </row>
    <row r="36" spans="2:14" ht="18.5" customHeight="1" x14ac:dyDescent="0.25">
      <c r="B36" s="237" t="s">
        <v>144</v>
      </c>
      <c r="C36" s="237"/>
      <c r="D36" s="238">
        <v>38</v>
      </c>
      <c r="E36" s="196"/>
      <c r="F36" s="238">
        <v>71</v>
      </c>
      <c r="G36" s="238">
        <v>275</v>
      </c>
      <c r="H36" s="238">
        <v>1108</v>
      </c>
      <c r="I36" s="238">
        <v>36</v>
      </c>
      <c r="J36" s="196"/>
      <c r="K36" s="238">
        <v>268</v>
      </c>
      <c r="L36" s="238">
        <v>349</v>
      </c>
      <c r="M36" s="238">
        <v>1447</v>
      </c>
      <c r="N36" s="253"/>
    </row>
    <row r="37" spans="2:14" ht="18.5" customHeight="1" x14ac:dyDescent="0.25">
      <c r="B37" s="254" t="s">
        <v>145</v>
      </c>
      <c r="C37" s="254"/>
      <c r="D37" s="255">
        <v>38</v>
      </c>
      <c r="E37" s="255"/>
      <c r="F37" s="255">
        <v>73</v>
      </c>
      <c r="G37" s="255">
        <v>304</v>
      </c>
      <c r="H37" s="255">
        <v>1152</v>
      </c>
      <c r="I37" s="255">
        <v>45</v>
      </c>
      <c r="J37" s="255"/>
      <c r="K37" s="255">
        <v>303</v>
      </c>
      <c r="L37" s="255">
        <v>387</v>
      </c>
      <c r="M37" s="255">
        <v>1528</v>
      </c>
      <c r="N37" s="256"/>
    </row>
    <row r="38" spans="2:14" ht="18.5" customHeight="1" x14ac:dyDescent="0.25">
      <c r="B38" s="257" t="s">
        <v>146</v>
      </c>
      <c r="C38" s="257"/>
      <c r="D38" s="258" t="s">
        <v>105</v>
      </c>
      <c r="E38" s="258"/>
      <c r="F38" s="258" t="s">
        <v>147</v>
      </c>
      <c r="G38" s="258" t="s">
        <v>148</v>
      </c>
      <c r="H38" s="258" t="s">
        <v>149</v>
      </c>
      <c r="I38" s="258" t="s">
        <v>150</v>
      </c>
      <c r="J38" s="258"/>
      <c r="K38" s="258" t="s">
        <v>151</v>
      </c>
      <c r="L38" s="258" t="s">
        <v>152</v>
      </c>
      <c r="M38" s="258" t="s">
        <v>153</v>
      </c>
      <c r="N38" s="259"/>
    </row>
    <row r="39" spans="2:14" ht="18.5" customHeight="1" x14ac:dyDescent="0.25">
      <c r="B39" s="260" t="s">
        <v>154</v>
      </c>
      <c r="C39" s="260"/>
      <c r="D39" s="261" t="s">
        <v>155</v>
      </c>
      <c r="E39" s="261"/>
      <c r="F39" s="261" t="s">
        <v>156</v>
      </c>
      <c r="G39" s="261" t="s">
        <v>157</v>
      </c>
      <c r="H39" s="261" t="s">
        <v>158</v>
      </c>
      <c r="I39" s="261" t="s">
        <v>159</v>
      </c>
      <c r="J39" s="261"/>
      <c r="K39" s="261" t="s">
        <v>160</v>
      </c>
      <c r="L39" s="261" t="s">
        <v>161</v>
      </c>
      <c r="M39" s="261" t="s">
        <v>162</v>
      </c>
      <c r="N39" s="253"/>
    </row>
    <row r="40" spans="2:14" ht="18.5" customHeight="1" x14ac:dyDescent="0.25">
      <c r="B40" s="201"/>
      <c r="C40" s="201"/>
      <c r="D40" s="45"/>
      <c r="E40" s="45"/>
      <c r="F40" s="45"/>
      <c r="G40" s="45"/>
      <c r="H40" s="45"/>
      <c r="I40" s="45"/>
      <c r="J40" s="45"/>
      <c r="K40" s="45"/>
      <c r="L40" s="45"/>
      <c r="M40" s="45"/>
      <c r="N40" s="251"/>
    </row>
    <row r="41" spans="2:14" ht="18.5" customHeight="1" x14ac:dyDescent="0.25">
      <c r="B41" s="82" t="s">
        <v>163</v>
      </c>
      <c r="C41" s="202" t="s">
        <v>1</v>
      </c>
      <c r="D41" s="57" t="s">
        <v>2</v>
      </c>
      <c r="E41" s="57"/>
      <c r="F41" s="46" t="s">
        <v>3</v>
      </c>
      <c r="G41" s="46"/>
      <c r="H41" s="226"/>
      <c r="I41" s="226"/>
      <c r="J41" s="226"/>
      <c r="K41" s="226"/>
      <c r="L41" s="226"/>
      <c r="M41" s="226"/>
      <c r="N41" s="226"/>
    </row>
    <row r="42" spans="2:14" ht="18.5" customHeight="1" x14ac:dyDescent="0.25">
      <c r="B42" s="262" t="s">
        <v>130</v>
      </c>
      <c r="C42" s="263">
        <v>0.06</v>
      </c>
      <c r="D42" s="264">
        <v>7.6180971390552202E-2</v>
      </c>
      <c r="E42" s="265"/>
      <c r="F42" s="266">
        <v>7.8428665351742297E-2</v>
      </c>
      <c r="G42" s="54"/>
      <c r="H42" s="226"/>
      <c r="I42" s="226"/>
      <c r="J42" s="226"/>
      <c r="K42" s="226"/>
      <c r="L42" s="226"/>
      <c r="M42" s="226"/>
      <c r="N42" s="226"/>
    </row>
    <row r="43" spans="2:14" ht="18.5" customHeight="1" x14ac:dyDescent="0.25">
      <c r="B43" s="234" t="s">
        <v>133</v>
      </c>
      <c r="C43" s="267">
        <v>0.76</v>
      </c>
      <c r="D43" s="268">
        <v>0.72</v>
      </c>
      <c r="E43" s="269"/>
      <c r="F43" s="270">
        <v>0.731564760026298</v>
      </c>
      <c r="G43" s="271"/>
      <c r="H43" s="226"/>
      <c r="I43" s="226"/>
      <c r="J43" s="226"/>
      <c r="K43" s="226"/>
      <c r="L43" s="226"/>
      <c r="M43" s="226"/>
      <c r="N43" s="226"/>
    </row>
    <row r="44" spans="2:14" ht="18.5" customHeight="1" x14ac:dyDescent="0.25">
      <c r="B44" s="237" t="s">
        <v>136</v>
      </c>
      <c r="C44" s="272">
        <v>0.18</v>
      </c>
      <c r="D44" s="273">
        <v>0.200931470392548</v>
      </c>
      <c r="E44" s="274"/>
      <c r="F44" s="275">
        <v>0.20263642340565399</v>
      </c>
      <c r="G44" s="276"/>
      <c r="H44" s="226"/>
      <c r="I44" s="226"/>
      <c r="J44" s="226"/>
      <c r="K44" s="226"/>
      <c r="L44" s="226"/>
      <c r="M44" s="226"/>
      <c r="N44" s="226"/>
    </row>
    <row r="45" spans="2:14" ht="18.5" customHeight="1" x14ac:dyDescent="0.25">
      <c r="B45" s="249"/>
      <c r="C45" s="249"/>
      <c r="D45" s="45"/>
      <c r="E45" s="45"/>
      <c r="F45" s="45"/>
      <c r="G45" s="45"/>
      <c r="H45" s="226"/>
      <c r="I45" s="226"/>
      <c r="J45" s="226"/>
      <c r="K45" s="226"/>
      <c r="L45" s="226"/>
      <c r="M45" s="226"/>
      <c r="N45" s="226"/>
    </row>
    <row r="47" spans="2:14" ht="18.5" customHeight="1" x14ac:dyDescent="0.25">
      <c r="B47" s="229"/>
      <c r="C47" s="229"/>
      <c r="D47" s="277"/>
      <c r="E47" s="277"/>
      <c r="F47" s="277" t="s">
        <v>78</v>
      </c>
      <c r="G47" s="277" t="s">
        <v>77</v>
      </c>
      <c r="H47" s="277" t="s">
        <v>79</v>
      </c>
      <c r="I47" s="277" t="s">
        <v>164</v>
      </c>
      <c r="J47" s="277"/>
      <c r="K47" s="277" t="s">
        <v>80</v>
      </c>
      <c r="L47" s="277" t="s">
        <v>140</v>
      </c>
      <c r="M47" s="226"/>
      <c r="N47" s="226"/>
    </row>
    <row r="48" spans="2:14" ht="18.5" customHeight="1" x14ac:dyDescent="0.25">
      <c r="B48" s="49" t="s">
        <v>165</v>
      </c>
      <c r="C48" s="49"/>
      <c r="D48" s="58"/>
      <c r="E48" s="58"/>
      <c r="F48" s="58"/>
      <c r="G48" s="58"/>
      <c r="H48" s="58"/>
      <c r="I48" s="58"/>
      <c r="J48" s="58"/>
      <c r="K48" s="58"/>
      <c r="L48" s="58"/>
      <c r="M48" s="226"/>
      <c r="N48" s="226"/>
    </row>
    <row r="49" spans="2:20" ht="18.5" customHeight="1" x14ac:dyDescent="0.25">
      <c r="B49" s="373" t="s">
        <v>166</v>
      </c>
      <c r="C49" s="374"/>
      <c r="D49" s="375" t="s">
        <v>169</v>
      </c>
      <c r="E49" s="376"/>
      <c r="F49" s="377">
        <v>1692941.8</v>
      </c>
      <c r="G49" s="377">
        <v>1467982.7</v>
      </c>
      <c r="H49" s="378"/>
      <c r="I49" s="377">
        <f>SUM(F49:G49)</f>
        <v>3160924.5</v>
      </c>
      <c r="J49" s="379"/>
      <c r="K49" s="380"/>
      <c r="L49" s="377">
        <f>I49</f>
        <v>3160924.5</v>
      </c>
      <c r="M49" s="226"/>
      <c r="N49" s="228"/>
      <c r="O49" s="226"/>
      <c r="P49" s="226"/>
      <c r="Q49" s="226"/>
      <c r="R49" s="251"/>
      <c r="S49" s="251"/>
      <c r="T49" s="251"/>
    </row>
    <row r="50" spans="2:20" ht="18.5" customHeight="1" x14ac:dyDescent="0.25">
      <c r="B50" s="278" t="s">
        <v>168</v>
      </c>
      <c r="C50" s="278"/>
      <c r="D50" s="279" t="s">
        <v>169</v>
      </c>
      <c r="E50" s="279"/>
      <c r="F50" s="280">
        <v>1981059.0907147101</v>
      </c>
      <c r="G50" s="280">
        <v>1783546.29176244</v>
      </c>
      <c r="H50" s="280">
        <v>351467.40150745702</v>
      </c>
      <c r="I50" s="280">
        <v>4179000</v>
      </c>
      <c r="J50" s="280"/>
      <c r="K50" s="280">
        <v>39268.089999999997</v>
      </c>
      <c r="L50" s="280">
        <v>4218287.3036633302</v>
      </c>
      <c r="M50" s="226"/>
      <c r="N50" s="381"/>
      <c r="O50" s="226"/>
      <c r="P50" s="226"/>
      <c r="Q50" s="281"/>
      <c r="R50" s="369"/>
      <c r="S50" s="369"/>
      <c r="T50" s="369"/>
    </row>
    <row r="51" spans="2:20" ht="18.5" customHeight="1" x14ac:dyDescent="0.25">
      <c r="B51" s="260" t="s">
        <v>170</v>
      </c>
      <c r="C51" s="260"/>
      <c r="D51" s="250" t="s">
        <v>169</v>
      </c>
      <c r="E51" s="250"/>
      <c r="F51" s="282">
        <v>2324312.3498331602</v>
      </c>
      <c r="G51" s="282">
        <v>1697219.9798558401</v>
      </c>
      <c r="H51" s="282">
        <v>828758.35560632194</v>
      </c>
      <c r="I51" s="282">
        <v>5657905.3629606301</v>
      </c>
      <c r="J51" s="282"/>
      <c r="K51" s="282">
        <v>275389</v>
      </c>
      <c r="L51" s="282">
        <v>5033294.3629606301</v>
      </c>
      <c r="M51" s="226"/>
      <c r="N51" s="227"/>
      <c r="O51" s="281"/>
      <c r="P51" s="226"/>
      <c r="Q51" s="224"/>
    </row>
    <row r="52" spans="2:20" ht="18.5" customHeight="1" x14ac:dyDescent="0.25">
      <c r="B52" s="249"/>
      <c r="C52" s="249"/>
      <c r="D52" s="45"/>
      <c r="E52" s="45"/>
      <c r="F52" s="45"/>
      <c r="G52" s="45"/>
      <c r="H52" s="45"/>
      <c r="I52" s="45"/>
      <c r="J52" s="45"/>
      <c r="K52" s="45"/>
      <c r="L52" s="45"/>
      <c r="M52" s="226"/>
      <c r="N52" s="382"/>
      <c r="O52" s="226"/>
      <c r="R52" s="383"/>
    </row>
    <row r="53" spans="2:20" ht="18.5" customHeight="1" x14ac:dyDescent="0.25">
      <c r="B53" s="226"/>
      <c r="C53" s="226"/>
      <c r="D53" s="226"/>
      <c r="E53" s="226"/>
      <c r="F53" s="226"/>
      <c r="G53" s="226"/>
      <c r="H53" s="226"/>
      <c r="I53" s="226"/>
      <c r="J53" s="226"/>
      <c r="K53" s="226"/>
      <c r="L53" s="226"/>
      <c r="M53" s="226"/>
      <c r="N53" s="226"/>
      <c r="O53" s="226"/>
      <c r="P53" s="226"/>
      <c r="Q53" s="11"/>
    </row>
    <row r="54" spans="2:20" ht="18.5" customHeight="1" x14ac:dyDescent="0.25">
      <c r="B54" s="49" t="s">
        <v>171</v>
      </c>
      <c r="C54" s="49"/>
      <c r="D54" s="59"/>
      <c r="E54" s="371"/>
      <c r="F54" s="372" t="s">
        <v>1</v>
      </c>
      <c r="G54" s="59" t="s">
        <v>172</v>
      </c>
      <c r="H54" s="59" t="s">
        <v>173</v>
      </c>
      <c r="I54" s="226"/>
      <c r="J54" s="228"/>
      <c r="K54" s="283"/>
      <c r="L54" s="226"/>
      <c r="M54" s="226"/>
      <c r="N54" s="251"/>
      <c r="O54" s="226"/>
      <c r="P54" s="226"/>
      <c r="Q54" s="11"/>
    </row>
    <row r="55" spans="2:20" ht="18.5" customHeight="1" x14ac:dyDescent="0.25">
      <c r="B55" s="284" t="s">
        <v>16</v>
      </c>
      <c r="C55" s="284"/>
      <c r="D55" s="285" t="s">
        <v>169</v>
      </c>
      <c r="E55" s="284"/>
      <c r="F55" s="280">
        <v>2976730</v>
      </c>
      <c r="G55" s="286">
        <v>4013686.1837616898</v>
      </c>
      <c r="H55" s="286">
        <v>4601742.60034661</v>
      </c>
      <c r="I55" s="226"/>
      <c r="J55" s="225"/>
      <c r="K55" s="281"/>
      <c r="L55" s="281"/>
      <c r="M55" s="226"/>
      <c r="N55" s="369"/>
      <c r="O55" s="226"/>
      <c r="P55" s="226"/>
      <c r="Q55" s="11"/>
    </row>
    <row r="56" spans="2:20" ht="18.5" customHeight="1" x14ac:dyDescent="0.25">
      <c r="B56" s="237" t="s">
        <v>174</v>
      </c>
      <c r="C56" s="237"/>
      <c r="D56" s="276" t="s">
        <v>169</v>
      </c>
      <c r="E56" s="369"/>
      <c r="F56" s="282">
        <v>184194.25</v>
      </c>
      <c r="G56" s="287">
        <v>204601.11990164101</v>
      </c>
      <c r="H56" s="287">
        <v>431551.76261401398</v>
      </c>
      <c r="I56" s="226"/>
      <c r="J56" s="367"/>
      <c r="K56" s="281"/>
      <c r="L56" s="281"/>
      <c r="M56" s="226"/>
      <c r="N56" s="226"/>
      <c r="O56" s="226"/>
      <c r="P56" s="226"/>
      <c r="Q56" s="11"/>
    </row>
    <row r="57" spans="2:20" ht="18.5" customHeight="1" x14ac:dyDescent="0.25">
      <c r="B57" s="260" t="s">
        <v>140</v>
      </c>
      <c r="C57" s="260"/>
      <c r="D57" s="250" t="s">
        <v>169</v>
      </c>
      <c r="E57" s="370"/>
      <c r="F57" s="282">
        <f>SUM(F55:F56)</f>
        <v>3160924.25</v>
      </c>
      <c r="G57" s="288">
        <v>4218287.3036633302</v>
      </c>
      <c r="H57" s="288">
        <v>5033294.3629606301</v>
      </c>
      <c r="I57" s="226"/>
      <c r="J57" s="227"/>
      <c r="K57" s="226"/>
      <c r="L57" s="224"/>
      <c r="M57" s="226"/>
      <c r="N57" s="226"/>
      <c r="O57" s="226"/>
      <c r="P57" s="226"/>
      <c r="Q57" s="11"/>
    </row>
    <row r="58" spans="2:20" ht="18.5" customHeight="1" x14ac:dyDescent="0.25">
      <c r="B58" s="226"/>
      <c r="C58" s="226"/>
      <c r="D58" s="226"/>
      <c r="E58" s="226"/>
      <c r="F58" s="226"/>
      <c r="G58" s="226"/>
      <c r="H58" s="226"/>
      <c r="I58" s="226"/>
      <c r="J58" s="226"/>
      <c r="K58" s="226"/>
      <c r="L58" s="226"/>
      <c r="M58" s="226"/>
      <c r="N58" s="226"/>
      <c r="O58" s="226"/>
      <c r="P58" s="226"/>
      <c r="Q58" s="11"/>
    </row>
    <row r="60" spans="2:20" ht="18.5" customHeight="1" x14ac:dyDescent="0.25">
      <c r="B60" s="60" t="s">
        <v>175</v>
      </c>
      <c r="C60" s="60"/>
      <c r="D60" s="61"/>
      <c r="E60" s="61"/>
      <c r="F60" s="61"/>
      <c r="G60" s="61"/>
      <c r="H60" s="61"/>
      <c r="I60" s="226"/>
      <c r="J60" s="226"/>
      <c r="K60" s="226"/>
      <c r="L60" s="226"/>
      <c r="M60" s="226"/>
      <c r="N60" s="226"/>
      <c r="O60" s="226"/>
    </row>
    <row r="62" spans="2:20" ht="18.5" customHeight="1" x14ac:dyDescent="0.25">
      <c r="B62" s="229"/>
      <c r="C62" s="229"/>
      <c r="D62" s="229" t="s">
        <v>176</v>
      </c>
      <c r="E62" s="57" t="s">
        <v>36</v>
      </c>
      <c r="F62" s="57" t="s">
        <v>2</v>
      </c>
      <c r="G62" s="46" t="s">
        <v>3</v>
      </c>
      <c r="H62" s="46" t="s">
        <v>4</v>
      </c>
      <c r="I62" s="226"/>
      <c r="J62" s="226"/>
      <c r="K62" s="226"/>
      <c r="L62" s="226"/>
      <c r="M62" s="226"/>
      <c r="N62" s="226"/>
      <c r="O62" s="226"/>
    </row>
    <row r="63" spans="2:20" ht="18.5" customHeight="1" x14ac:dyDescent="0.25">
      <c r="B63" s="418" t="s">
        <v>177</v>
      </c>
      <c r="C63" s="418"/>
      <c r="D63" s="418"/>
      <c r="E63" s="165"/>
      <c r="F63" s="289"/>
      <c r="G63" s="289"/>
      <c r="H63" s="289"/>
      <c r="I63" s="226"/>
      <c r="J63" s="226"/>
      <c r="K63" s="226"/>
      <c r="L63" s="226"/>
      <c r="M63" s="226"/>
      <c r="N63" s="226"/>
      <c r="O63" s="226"/>
    </row>
    <row r="64" spans="2:20" ht="48" customHeight="1" x14ac:dyDescent="0.25">
      <c r="B64" s="81" t="s">
        <v>178</v>
      </c>
      <c r="C64" s="81"/>
      <c r="D64" s="231" t="s">
        <v>179</v>
      </c>
      <c r="E64" s="290"/>
      <c r="F64" s="285"/>
      <c r="G64" s="291"/>
      <c r="H64" s="291"/>
      <c r="I64" s="226"/>
      <c r="J64" s="226"/>
      <c r="K64" s="226"/>
      <c r="L64" s="226"/>
      <c r="M64" s="226"/>
      <c r="N64" s="226"/>
      <c r="O64" s="226"/>
    </row>
    <row r="65" spans="2:8" ht="18.5" customHeight="1" x14ac:dyDescent="0.25">
      <c r="B65" s="234" t="s">
        <v>180</v>
      </c>
      <c r="C65" s="234"/>
      <c r="D65" s="234"/>
      <c r="E65" s="292">
        <v>535580</v>
      </c>
      <c r="F65" s="293">
        <v>502977</v>
      </c>
      <c r="G65" s="294">
        <v>1256952</v>
      </c>
      <c r="H65" s="294">
        <v>2482464.29</v>
      </c>
    </row>
    <row r="66" spans="2:8" ht="18.5" customHeight="1" x14ac:dyDescent="0.25">
      <c r="B66" s="234" t="s">
        <v>181</v>
      </c>
      <c r="C66" s="234"/>
      <c r="D66" s="234"/>
      <c r="E66" s="242">
        <v>976910</v>
      </c>
      <c r="F66" s="293">
        <v>6171813</v>
      </c>
      <c r="G66" s="294">
        <v>3260016</v>
      </c>
      <c r="H66" s="294">
        <v>6755846.29</v>
      </c>
    </row>
    <row r="67" spans="2:8" ht="18.5" customHeight="1" x14ac:dyDescent="0.25">
      <c r="B67" s="234" t="s">
        <v>182</v>
      </c>
      <c r="C67" s="234"/>
      <c r="D67" s="234"/>
      <c r="E67" s="242">
        <v>2105281</v>
      </c>
      <c r="F67" s="293">
        <v>1507073.74</v>
      </c>
      <c r="G67" s="294">
        <v>1823158</v>
      </c>
      <c r="H67" s="294">
        <v>2416887.9700000002</v>
      </c>
    </row>
    <row r="68" spans="2:8" ht="18.5" customHeight="1" x14ac:dyDescent="0.25">
      <c r="B68" s="234" t="s">
        <v>183</v>
      </c>
      <c r="C68" s="234"/>
      <c r="D68" s="234"/>
      <c r="E68" s="292">
        <v>3617771.03</v>
      </c>
      <c r="F68" s="293">
        <v>8181863.7400000002</v>
      </c>
      <c r="G68" s="294">
        <v>6340125</v>
      </c>
      <c r="H68" s="294">
        <v>11655197.550000001</v>
      </c>
    </row>
    <row r="69" spans="2:8" ht="18.5" customHeight="1" x14ac:dyDescent="0.25">
      <c r="B69" s="234" t="s">
        <v>184</v>
      </c>
      <c r="C69" s="234"/>
      <c r="D69" s="234"/>
      <c r="E69" s="292">
        <v>24136023.940000001</v>
      </c>
      <c r="F69" s="293">
        <v>50780081.049999997</v>
      </c>
      <c r="G69" s="294">
        <v>45899682</v>
      </c>
      <c r="H69" s="294">
        <v>45549355.579999998</v>
      </c>
    </row>
    <row r="70" spans="2:8" ht="18.5" customHeight="1" x14ac:dyDescent="0.25">
      <c r="B70" s="237" t="s">
        <v>185</v>
      </c>
      <c r="C70" s="237"/>
      <c r="D70" s="237" t="s">
        <v>186</v>
      </c>
      <c r="E70" s="295">
        <v>1076.5</v>
      </c>
      <c r="F70" s="296">
        <v>2605.9</v>
      </c>
      <c r="G70" s="297">
        <v>2399.1999999999998</v>
      </c>
      <c r="H70" s="297">
        <v>3111</v>
      </c>
    </row>
    <row r="71" spans="2:8" ht="18.5" customHeight="1" x14ac:dyDescent="0.25">
      <c r="B71" s="53" t="s">
        <v>178</v>
      </c>
      <c r="C71" s="53"/>
      <c r="D71" s="262" t="s">
        <v>187</v>
      </c>
      <c r="E71" s="298"/>
      <c r="F71" s="241"/>
      <c r="G71" s="54"/>
      <c r="H71" s="54"/>
    </row>
    <row r="72" spans="2:8" ht="18.5" customHeight="1" x14ac:dyDescent="0.25">
      <c r="B72" s="234" t="s">
        <v>180</v>
      </c>
      <c r="C72" s="234"/>
      <c r="D72" s="234"/>
      <c r="E72" s="299">
        <f>J124</f>
        <v>4.5007948281902257E-2</v>
      </c>
      <c r="F72" s="269">
        <v>8.5305361244682899E-3</v>
      </c>
      <c r="G72" s="270">
        <v>2.40611914971279E-2</v>
      </c>
      <c r="H72" s="270">
        <v>4.3396270998892102E-2</v>
      </c>
    </row>
    <row r="73" spans="2:8" ht="18.5" customHeight="1" x14ac:dyDescent="0.25">
      <c r="B73" s="234" t="s">
        <v>181</v>
      </c>
      <c r="C73" s="234"/>
      <c r="D73" s="234"/>
      <c r="E73" s="299">
        <f>J122</f>
        <v>9.7449247905795303E-2</v>
      </c>
      <c r="F73" s="269">
        <v>0.104674515435026</v>
      </c>
      <c r="G73" s="270">
        <v>6.2404824734517098E-2</v>
      </c>
      <c r="H73" s="270">
        <v>0.11809980010939</v>
      </c>
    </row>
    <row r="74" spans="2:8" ht="18.5" customHeight="1" x14ac:dyDescent="0.25">
      <c r="B74" s="234" t="s">
        <v>182</v>
      </c>
      <c r="C74" s="234"/>
      <c r="D74" s="234"/>
      <c r="E74" s="299">
        <f>J123</f>
        <v>0.16537674137998454</v>
      </c>
      <c r="F74" s="269">
        <v>2.55601090731933E-2</v>
      </c>
      <c r="G74" s="270">
        <v>3.4899784373246201E-2</v>
      </c>
      <c r="H74" s="270">
        <v>4.2249923087547103E-2</v>
      </c>
    </row>
    <row r="75" spans="2:8" ht="18.5" customHeight="1" x14ac:dyDescent="0.25">
      <c r="B75" s="237" t="s">
        <v>188</v>
      </c>
      <c r="C75" s="237"/>
      <c r="D75" s="237"/>
      <c r="E75" s="300">
        <f>J125</f>
        <v>0.87</v>
      </c>
      <c r="F75" s="274">
        <v>0.86123483936731204</v>
      </c>
      <c r="G75" s="275">
        <v>0.87863421853759904</v>
      </c>
      <c r="H75" s="275">
        <v>0.79625402328529604</v>
      </c>
    </row>
    <row r="76" spans="2:8" ht="48" customHeight="1" x14ac:dyDescent="0.25">
      <c r="B76" s="53" t="s">
        <v>189</v>
      </c>
      <c r="C76" s="53"/>
      <c r="D76" s="262" t="s">
        <v>190</v>
      </c>
      <c r="E76" s="298"/>
      <c r="F76" s="241"/>
      <c r="G76" s="54"/>
      <c r="H76" s="54"/>
    </row>
    <row r="77" spans="2:8" ht="18.5" customHeight="1" x14ac:dyDescent="0.25">
      <c r="B77" s="234" t="s">
        <v>191</v>
      </c>
      <c r="C77" s="234"/>
      <c r="D77" s="234"/>
      <c r="E77" s="301">
        <f>J133</f>
        <v>164.95</v>
      </c>
      <c r="F77" s="293">
        <v>143.31</v>
      </c>
      <c r="G77" s="294">
        <v>124.92</v>
      </c>
      <c r="H77" s="294">
        <v>138.9</v>
      </c>
    </row>
    <row r="78" spans="2:8" ht="18.5" customHeight="1" x14ac:dyDescent="0.25">
      <c r="B78" s="234" t="s">
        <v>192</v>
      </c>
      <c r="C78" s="234"/>
      <c r="D78" s="234"/>
      <c r="E78" s="292">
        <v>418.28</v>
      </c>
      <c r="F78" s="293">
        <v>510</v>
      </c>
      <c r="G78" s="294">
        <v>726.84</v>
      </c>
      <c r="H78" s="294">
        <v>700.650000000001</v>
      </c>
    </row>
    <row r="79" spans="2:8" ht="18.5" customHeight="1" x14ac:dyDescent="0.25">
      <c r="B79" s="234" t="s">
        <v>193</v>
      </c>
      <c r="C79" s="234"/>
      <c r="D79" s="234"/>
      <c r="E79" s="292">
        <v>2976.78</v>
      </c>
      <c r="F79" s="293">
        <v>3494.9</v>
      </c>
      <c r="G79" s="294">
        <v>4422.1000000000004</v>
      </c>
      <c r="H79" s="294">
        <v>3969.1</v>
      </c>
    </row>
    <row r="80" spans="2:8" ht="18.5" customHeight="1" x14ac:dyDescent="0.25">
      <c r="B80" s="234" t="s">
        <v>194</v>
      </c>
      <c r="C80" s="234"/>
      <c r="D80" s="234"/>
      <c r="E80" s="292">
        <v>3.32</v>
      </c>
      <c r="F80" s="293">
        <v>3.16</v>
      </c>
      <c r="G80" s="294">
        <v>4.0399999999999903</v>
      </c>
      <c r="H80" s="271"/>
    </row>
    <row r="81" spans="2:8" ht="18.5" customHeight="1" x14ac:dyDescent="0.25">
      <c r="B81" s="234" t="s">
        <v>195</v>
      </c>
      <c r="C81" s="234"/>
      <c r="D81" s="234"/>
      <c r="E81" s="292">
        <v>3398.38</v>
      </c>
      <c r="F81" s="293">
        <v>4007.38</v>
      </c>
      <c r="G81" s="294">
        <v>5153.3500000000004</v>
      </c>
      <c r="H81" s="294">
        <v>4674.6000000000004</v>
      </c>
    </row>
    <row r="82" spans="2:8" ht="18.5" customHeight="1" x14ac:dyDescent="0.25">
      <c r="B82" s="237" t="s">
        <v>196</v>
      </c>
      <c r="C82" s="237"/>
      <c r="D82" s="237" t="s">
        <v>187</v>
      </c>
      <c r="E82" s="209">
        <f>E79/E81</f>
        <v>0.87594088948263582</v>
      </c>
      <c r="F82" s="296">
        <v>0.87211594607948295</v>
      </c>
      <c r="G82" s="297">
        <v>0.85810201131302899</v>
      </c>
      <c r="H82" s="297">
        <v>0.84907799597826605</v>
      </c>
    </row>
    <row r="83" spans="2:8" ht="18.5" customHeight="1" x14ac:dyDescent="0.25">
      <c r="B83" s="53" t="s">
        <v>197</v>
      </c>
      <c r="C83" s="53"/>
      <c r="D83" s="262" t="s">
        <v>198</v>
      </c>
      <c r="E83" s="298"/>
      <c r="F83" s="241"/>
      <c r="G83" s="54"/>
      <c r="H83" s="54"/>
    </row>
    <row r="84" spans="2:8" ht="18.5" customHeight="1" x14ac:dyDescent="0.25">
      <c r="B84" s="234" t="s">
        <v>199</v>
      </c>
      <c r="C84" s="234"/>
      <c r="D84" s="234"/>
      <c r="E84" s="302">
        <v>468.50139999999999</v>
      </c>
      <c r="F84" s="293">
        <v>4231021.54</v>
      </c>
      <c r="G84" s="294">
        <v>3240822.43</v>
      </c>
      <c r="H84" s="294">
        <v>3655487.17</v>
      </c>
    </row>
    <row r="85" spans="2:8" ht="18.5" customHeight="1" x14ac:dyDescent="0.25">
      <c r="B85" s="237" t="s">
        <v>200</v>
      </c>
      <c r="C85" s="237"/>
      <c r="D85" s="237"/>
      <c r="E85" s="295">
        <v>393.7</v>
      </c>
      <c r="F85" s="296">
        <v>6946810.7400000002</v>
      </c>
      <c r="G85" s="297">
        <v>5892132.8200000003</v>
      </c>
      <c r="H85" s="297">
        <v>7520298.7300000004</v>
      </c>
    </row>
    <row r="86" spans="2:8" ht="18.5" customHeight="1" x14ac:dyDescent="0.25">
      <c r="B86" s="249"/>
      <c r="C86" s="249"/>
      <c r="D86" s="249"/>
      <c r="E86" s="303"/>
      <c r="F86" s="304"/>
      <c r="G86" s="45"/>
      <c r="H86" s="45"/>
    </row>
    <row r="87" spans="2:8" ht="18.5" customHeight="1" x14ac:dyDescent="0.25">
      <c r="B87" s="81" t="s">
        <v>201</v>
      </c>
      <c r="C87" s="81"/>
      <c r="D87" s="231"/>
      <c r="E87" s="290"/>
      <c r="F87" s="285"/>
      <c r="G87" s="291"/>
      <c r="H87" s="291"/>
    </row>
    <row r="88" spans="2:8" ht="18.5" customHeight="1" x14ac:dyDescent="0.25">
      <c r="B88" s="234" t="s">
        <v>202</v>
      </c>
      <c r="C88" s="234"/>
      <c r="D88" s="234" t="s">
        <v>203</v>
      </c>
      <c r="E88" s="292">
        <v>3884415.15</v>
      </c>
      <c r="F88" s="293">
        <v>11543203.029999999</v>
      </c>
      <c r="G88" s="294">
        <v>9609073.9499999993</v>
      </c>
      <c r="H88" s="294">
        <v>8739456.5099999998</v>
      </c>
    </row>
    <row r="89" spans="2:8" ht="18.5" customHeight="1" x14ac:dyDescent="0.25">
      <c r="B89" s="234" t="s">
        <v>204</v>
      </c>
      <c r="C89" s="234"/>
      <c r="D89" s="234" t="s">
        <v>205</v>
      </c>
      <c r="E89" s="384">
        <v>352512955.81999999</v>
      </c>
      <c r="F89" s="293">
        <v>407226278.43000001</v>
      </c>
      <c r="G89" s="294">
        <v>393897899.11000001</v>
      </c>
      <c r="H89" s="294">
        <v>443256693.92000002</v>
      </c>
    </row>
    <row r="90" spans="2:8" ht="18.5" customHeight="1" x14ac:dyDescent="0.25">
      <c r="B90" s="234" t="s">
        <v>202</v>
      </c>
      <c r="C90" s="234"/>
      <c r="D90" s="234" t="s">
        <v>206</v>
      </c>
      <c r="E90" s="292">
        <v>147996.22</v>
      </c>
      <c r="F90" s="293">
        <v>439796.04</v>
      </c>
      <c r="G90" s="294">
        <v>369156.72</v>
      </c>
      <c r="H90" s="294">
        <v>332973.28999999998</v>
      </c>
    </row>
    <row r="91" spans="2:8" ht="18.5" customHeight="1" x14ac:dyDescent="0.25">
      <c r="B91" s="234" t="s">
        <v>204</v>
      </c>
      <c r="C91" s="234"/>
      <c r="D91" s="234" t="s">
        <v>206</v>
      </c>
      <c r="E91" s="292">
        <v>1269046.6399999999</v>
      </c>
      <c r="F91" s="293">
        <v>1466014.6</v>
      </c>
      <c r="G91" s="294">
        <v>1418032.18</v>
      </c>
      <c r="H91" s="294">
        <v>1595724.1</v>
      </c>
    </row>
    <row r="92" spans="2:8" ht="18.5" customHeight="1" x14ac:dyDescent="0.25">
      <c r="B92" s="237" t="s">
        <v>207</v>
      </c>
      <c r="C92" s="237"/>
      <c r="D92" s="237" t="s">
        <v>206</v>
      </c>
      <c r="E92" s="305">
        <v>1417042.86</v>
      </c>
      <c r="F92" s="296">
        <v>1905810.64</v>
      </c>
      <c r="G92" s="297">
        <v>1787188.9</v>
      </c>
      <c r="H92" s="297">
        <v>1928697.39</v>
      </c>
    </row>
    <row r="93" spans="2:8" ht="18.5" customHeight="1" x14ac:dyDescent="0.25">
      <c r="B93" s="53" t="s">
        <v>208</v>
      </c>
      <c r="C93" s="53"/>
      <c r="D93" s="262"/>
      <c r="E93" s="298"/>
      <c r="F93" s="241"/>
      <c r="G93" s="54"/>
      <c r="H93" s="54"/>
    </row>
    <row r="94" spans="2:8" ht="18.5" customHeight="1" x14ac:dyDescent="0.25">
      <c r="B94" s="234" t="s">
        <v>209</v>
      </c>
      <c r="C94" s="234"/>
      <c r="D94" s="234" t="s">
        <v>210</v>
      </c>
      <c r="E94" s="292">
        <v>51.14</v>
      </c>
      <c r="F94" s="306">
        <v>34.729999999999997</v>
      </c>
      <c r="G94" s="307">
        <v>43.132412226523897</v>
      </c>
      <c r="H94" s="307">
        <v>38.114148292078902</v>
      </c>
    </row>
    <row r="95" spans="2:8" ht="18.5" customHeight="1" x14ac:dyDescent="0.25">
      <c r="B95" s="237" t="s">
        <v>211</v>
      </c>
      <c r="C95" s="237"/>
      <c r="D95" s="237" t="s">
        <v>212</v>
      </c>
      <c r="E95" s="305">
        <v>0.56000000000000005</v>
      </c>
      <c r="F95" s="308">
        <v>0.92</v>
      </c>
      <c r="G95" s="309">
        <v>1.05</v>
      </c>
      <c r="H95" s="309">
        <v>0.73</v>
      </c>
    </row>
    <row r="96" spans="2:8" ht="18.5" customHeight="1" x14ac:dyDescent="0.25">
      <c r="B96" s="53" t="s">
        <v>213</v>
      </c>
      <c r="C96" s="53"/>
      <c r="D96" s="262"/>
      <c r="E96" s="298"/>
      <c r="F96" s="241"/>
      <c r="G96" s="54"/>
      <c r="H96" s="54"/>
    </row>
    <row r="97" spans="2:12" ht="18.5" customHeight="1" x14ac:dyDescent="0.25">
      <c r="B97" s="234" t="s">
        <v>214</v>
      </c>
      <c r="C97" s="234"/>
      <c r="D97" s="234" t="s">
        <v>215</v>
      </c>
      <c r="E97" s="292">
        <v>12458.14</v>
      </c>
      <c r="F97" s="293">
        <v>36586.230000000003</v>
      </c>
      <c r="G97" s="294">
        <v>32002.65</v>
      </c>
      <c r="H97" s="294">
        <v>26649.68</v>
      </c>
    </row>
    <row r="98" spans="2:12" ht="18.5" customHeight="1" x14ac:dyDescent="0.25">
      <c r="B98" s="234" t="s">
        <v>216</v>
      </c>
      <c r="C98" s="234"/>
      <c r="D98" s="234" t="s">
        <v>215</v>
      </c>
      <c r="E98" s="292">
        <v>356027.66</v>
      </c>
      <c r="F98" s="293">
        <v>384282.51</v>
      </c>
      <c r="G98" s="294">
        <v>396153.95</v>
      </c>
      <c r="H98" s="294">
        <v>437730.69</v>
      </c>
    </row>
    <row r="99" spans="2:12" ht="18.5" customHeight="1" x14ac:dyDescent="0.25">
      <c r="B99" s="234" t="s">
        <v>217</v>
      </c>
      <c r="C99" s="234"/>
      <c r="D99" s="234" t="s">
        <v>215</v>
      </c>
      <c r="E99" s="292">
        <v>368485.79</v>
      </c>
      <c r="F99" s="293">
        <v>420868.74</v>
      </c>
      <c r="G99" s="294">
        <v>428156.6</v>
      </c>
      <c r="H99" s="294">
        <v>464380.37</v>
      </c>
    </row>
    <row r="100" spans="2:12" ht="18.5" customHeight="1" x14ac:dyDescent="0.25">
      <c r="B100" s="234" t="s">
        <v>218</v>
      </c>
      <c r="C100" s="234"/>
      <c r="D100" s="234" t="s">
        <v>219</v>
      </c>
      <c r="E100" s="302">
        <v>3.3000000000000002E-2</v>
      </c>
      <c r="F100" s="310">
        <v>0.155</v>
      </c>
      <c r="G100" s="311">
        <v>0.16</v>
      </c>
      <c r="H100" s="311">
        <v>0.13900000000000001</v>
      </c>
    </row>
    <row r="101" spans="2:12" ht="18.5" customHeight="1" x14ac:dyDescent="0.25">
      <c r="B101" s="234" t="s">
        <v>220</v>
      </c>
      <c r="C101" s="234"/>
      <c r="D101" s="234" t="s">
        <v>221</v>
      </c>
      <c r="E101" s="302">
        <v>0.13500000000000001</v>
      </c>
      <c r="F101" s="310">
        <v>3.5999999999999997E-2</v>
      </c>
      <c r="G101" s="311">
        <v>4.1000000000000002E-2</v>
      </c>
      <c r="H101" s="311">
        <v>0.04</v>
      </c>
    </row>
    <row r="102" spans="2:12" ht="18.5" customHeight="1" x14ac:dyDescent="0.25">
      <c r="B102" s="234" t="s">
        <v>222</v>
      </c>
      <c r="C102" s="234"/>
      <c r="D102" s="234" t="s">
        <v>215</v>
      </c>
      <c r="E102" s="292">
        <v>1310.28</v>
      </c>
      <c r="F102" s="293">
        <v>2097.71</v>
      </c>
      <c r="G102" s="294">
        <v>2864.53</v>
      </c>
      <c r="H102" s="294">
        <v>10857.34</v>
      </c>
    </row>
    <row r="103" spans="2:12" ht="18.5" customHeight="1" x14ac:dyDescent="0.25">
      <c r="B103" s="237" t="s">
        <v>223</v>
      </c>
      <c r="C103" s="237"/>
      <c r="D103" s="237" t="s">
        <v>215</v>
      </c>
      <c r="E103" s="305">
        <v>369796.08</v>
      </c>
      <c r="F103" s="296">
        <v>422966.45</v>
      </c>
      <c r="G103" s="297">
        <v>431021.13</v>
      </c>
      <c r="H103" s="297">
        <v>475237.71</v>
      </c>
    </row>
    <row r="104" spans="2:12" ht="18.5" customHeight="1" x14ac:dyDescent="0.25">
      <c r="B104" s="53" t="s">
        <v>224</v>
      </c>
      <c r="C104" s="53"/>
      <c r="D104" s="262" t="s">
        <v>225</v>
      </c>
      <c r="E104" s="298"/>
      <c r="F104" s="241"/>
      <c r="G104" s="54"/>
      <c r="H104" s="54"/>
    </row>
    <row r="105" spans="2:12" ht="18.5" customHeight="1" x14ac:dyDescent="0.25">
      <c r="B105" s="234" t="s">
        <v>226</v>
      </c>
      <c r="C105" s="234"/>
      <c r="D105" s="234"/>
      <c r="E105" s="292">
        <v>0</v>
      </c>
      <c r="F105" s="293">
        <v>0</v>
      </c>
      <c r="G105" s="294">
        <v>0</v>
      </c>
      <c r="H105" s="294">
        <v>0</v>
      </c>
    </row>
    <row r="106" spans="2:12" ht="18.5" customHeight="1" x14ac:dyDescent="0.25">
      <c r="B106" s="234" t="s">
        <v>227</v>
      </c>
      <c r="C106" s="234"/>
      <c r="D106" s="234"/>
      <c r="E106" s="292">
        <v>0</v>
      </c>
      <c r="F106" s="293">
        <v>0</v>
      </c>
      <c r="G106" s="294">
        <v>0</v>
      </c>
      <c r="H106" s="294">
        <v>0</v>
      </c>
    </row>
    <row r="107" spans="2:12" ht="18.5" customHeight="1" x14ac:dyDescent="0.25">
      <c r="B107" s="234" t="s">
        <v>228</v>
      </c>
      <c r="C107" s="234"/>
      <c r="D107" s="234"/>
      <c r="E107" s="292">
        <v>0</v>
      </c>
      <c r="F107" s="293">
        <v>0</v>
      </c>
      <c r="G107" s="294">
        <v>0</v>
      </c>
      <c r="H107" s="294">
        <v>0</v>
      </c>
    </row>
    <row r="108" spans="2:12" ht="18.5" customHeight="1" x14ac:dyDescent="0.25">
      <c r="B108" s="234" t="s">
        <v>229</v>
      </c>
      <c r="C108" s="234"/>
      <c r="D108" s="234"/>
      <c r="E108" s="292">
        <v>0</v>
      </c>
      <c r="F108" s="293">
        <v>0</v>
      </c>
      <c r="G108" s="294">
        <v>0</v>
      </c>
      <c r="H108" s="294">
        <v>0</v>
      </c>
    </row>
    <row r="109" spans="2:12" ht="18.5" customHeight="1" x14ac:dyDescent="0.25">
      <c r="B109" s="234" t="s">
        <v>230</v>
      </c>
      <c r="C109" s="234"/>
      <c r="D109" s="234"/>
      <c r="E109" s="292">
        <v>26.2</v>
      </c>
      <c r="F109" s="293">
        <v>19</v>
      </c>
      <c r="G109" s="294">
        <v>22.8</v>
      </c>
      <c r="H109" s="294">
        <v>17</v>
      </c>
    </row>
    <row r="110" spans="2:12" ht="18.5" customHeight="1" x14ac:dyDescent="0.25">
      <c r="B110" s="234" t="s">
        <v>231</v>
      </c>
      <c r="C110" s="234"/>
      <c r="D110" s="234"/>
      <c r="E110" s="292">
        <v>38.5</v>
      </c>
      <c r="F110" s="293">
        <v>50.85</v>
      </c>
      <c r="G110" s="294">
        <v>110.55</v>
      </c>
      <c r="H110" s="294">
        <v>135.69999999999999</v>
      </c>
    </row>
    <row r="111" spans="2:12" ht="18.5" customHeight="1" x14ac:dyDescent="0.25">
      <c r="B111" s="234" t="s">
        <v>232</v>
      </c>
      <c r="C111" s="234"/>
      <c r="D111" s="234"/>
      <c r="E111" s="292">
        <v>23.8</v>
      </c>
      <c r="F111" s="293">
        <v>23</v>
      </c>
      <c r="G111" s="294">
        <v>74</v>
      </c>
      <c r="H111" s="294">
        <v>80</v>
      </c>
    </row>
    <row r="112" spans="2:12" ht="18.5" customHeight="1" x14ac:dyDescent="0.25">
      <c r="B112" s="234" t="s">
        <v>233</v>
      </c>
      <c r="C112" s="234"/>
      <c r="D112" s="234"/>
      <c r="E112" s="292">
        <v>7</v>
      </c>
      <c r="F112" s="293">
        <v>0</v>
      </c>
      <c r="G112" s="294">
        <v>55</v>
      </c>
      <c r="H112" s="294">
        <v>47</v>
      </c>
      <c r="I112" s="226"/>
      <c r="J112" s="226"/>
      <c r="K112" s="226"/>
      <c r="L112" s="226"/>
    </row>
    <row r="113" spans="2:12" ht="18.5" customHeight="1" x14ac:dyDescent="0.25">
      <c r="B113" s="234" t="s">
        <v>234</v>
      </c>
      <c r="C113" s="234"/>
      <c r="D113" s="234"/>
      <c r="E113" s="292">
        <v>95.5</v>
      </c>
      <c r="F113" s="293">
        <v>92.85</v>
      </c>
      <c r="G113" s="294">
        <v>262.35000000000002</v>
      </c>
      <c r="H113" s="294">
        <v>275.7</v>
      </c>
      <c r="I113" s="226"/>
      <c r="J113" s="226"/>
      <c r="K113" s="226"/>
      <c r="L113" s="226"/>
    </row>
    <row r="114" spans="2:12" ht="18.5" customHeight="1" x14ac:dyDescent="0.25">
      <c r="B114" s="237" t="s">
        <v>235</v>
      </c>
      <c r="C114" s="237"/>
      <c r="D114" s="237"/>
      <c r="E114" s="305">
        <v>77.98</v>
      </c>
      <c r="F114" s="312">
        <v>102.55</v>
      </c>
      <c r="G114" s="313">
        <v>221.05</v>
      </c>
      <c r="H114" s="52">
        <v>242</v>
      </c>
      <c r="I114" s="226"/>
      <c r="J114" s="226"/>
      <c r="K114" s="226"/>
      <c r="L114" s="226"/>
    </row>
    <row r="115" spans="2:12" ht="18.5" customHeight="1" x14ac:dyDescent="0.25">
      <c r="B115" s="249" t="s">
        <v>236</v>
      </c>
      <c r="C115" s="249"/>
      <c r="D115" s="45"/>
      <c r="E115" s="45"/>
      <c r="F115" s="45"/>
      <c r="G115" s="45"/>
      <c r="H115" s="314"/>
      <c r="I115" s="226"/>
      <c r="J115" s="226"/>
      <c r="K115" s="226"/>
      <c r="L115" s="226"/>
    </row>
    <row r="118" spans="2:12" ht="35.4" customHeight="1" x14ac:dyDescent="0.25">
      <c r="B118" s="315"/>
      <c r="C118" s="315"/>
      <c r="D118" s="3" t="s">
        <v>176</v>
      </c>
      <c r="E118" s="3"/>
      <c r="F118" s="3" t="s">
        <v>78</v>
      </c>
      <c r="G118" s="3" t="s">
        <v>77</v>
      </c>
      <c r="H118" s="3" t="s">
        <v>79</v>
      </c>
      <c r="I118" s="213" t="s">
        <v>80</v>
      </c>
      <c r="J118" s="174" t="s">
        <v>85</v>
      </c>
      <c r="K118" s="48" t="s">
        <v>86</v>
      </c>
      <c r="L118" s="1" t="s">
        <v>87</v>
      </c>
    </row>
    <row r="119" spans="2:12" ht="18.5" customHeight="1" x14ac:dyDescent="0.25">
      <c r="B119" s="49" t="s">
        <v>237</v>
      </c>
      <c r="C119" s="49"/>
      <c r="D119" s="58"/>
      <c r="E119" s="173"/>
      <c r="F119" s="58"/>
      <c r="G119" s="58"/>
      <c r="H119" s="58"/>
      <c r="I119" s="214"/>
      <c r="J119" s="58"/>
      <c r="K119" s="58"/>
      <c r="L119" s="58"/>
    </row>
    <row r="120" spans="2:12" ht="18.5" customHeight="1" x14ac:dyDescent="0.25">
      <c r="B120" s="82" t="s">
        <v>238</v>
      </c>
      <c r="C120" s="82"/>
      <c r="D120" s="277" t="s">
        <v>239</v>
      </c>
      <c r="E120" s="277"/>
      <c r="F120" s="316">
        <v>0.15</v>
      </c>
      <c r="G120" s="316">
        <v>1.34</v>
      </c>
      <c r="H120" s="175"/>
      <c r="I120" s="215"/>
      <c r="J120" s="317">
        <v>0.52</v>
      </c>
      <c r="K120" s="318">
        <v>0.69782148393757804</v>
      </c>
      <c r="L120" s="319">
        <v>0.60613228018071297</v>
      </c>
    </row>
    <row r="121" spans="2:12" ht="18.5" customHeight="1" x14ac:dyDescent="0.25">
      <c r="B121" s="53" t="s">
        <v>178</v>
      </c>
      <c r="C121" s="53"/>
      <c r="D121" s="54"/>
      <c r="E121" s="54"/>
      <c r="F121" s="176"/>
      <c r="G121" s="176"/>
      <c r="H121" s="176"/>
      <c r="I121" s="176"/>
      <c r="J121" s="240"/>
      <c r="K121" s="241"/>
      <c r="L121" s="54"/>
    </row>
    <row r="122" spans="2:12" ht="18.5" customHeight="1" x14ac:dyDescent="0.25">
      <c r="B122" s="234" t="s">
        <v>181</v>
      </c>
      <c r="C122" s="234"/>
      <c r="D122" s="271" t="s">
        <v>187</v>
      </c>
      <c r="E122" s="271"/>
      <c r="F122" s="320">
        <v>0</v>
      </c>
      <c r="G122" s="321">
        <v>0.19489849581159061</v>
      </c>
      <c r="H122" s="204"/>
      <c r="I122" s="216"/>
      <c r="J122" s="322">
        <f>(F122+G122)/2</f>
        <v>9.7449247905795303E-2</v>
      </c>
      <c r="K122" s="269">
        <v>0.104674515435026</v>
      </c>
      <c r="L122" s="270">
        <v>6.2404823539933402E-2</v>
      </c>
    </row>
    <row r="123" spans="2:12" ht="18.5" customHeight="1" x14ac:dyDescent="0.25">
      <c r="B123" s="234" t="s">
        <v>182</v>
      </c>
      <c r="C123" s="234"/>
      <c r="D123" s="271" t="s">
        <v>187</v>
      </c>
      <c r="E123" s="271"/>
      <c r="F123" s="323">
        <v>0.02</v>
      </c>
      <c r="G123" s="321">
        <v>0.31075348275996906</v>
      </c>
      <c r="H123" s="204"/>
      <c r="I123" s="177"/>
      <c r="J123" s="322">
        <f t="shared" ref="J123:J124" si="0">(F123+G123)/2</f>
        <v>0.16537674137998454</v>
      </c>
      <c r="K123" s="269">
        <v>2.55601090731933E-2</v>
      </c>
      <c r="L123" s="270">
        <v>3.4899783705177503E-2</v>
      </c>
    </row>
    <row r="124" spans="2:12" ht="18.5" customHeight="1" x14ac:dyDescent="0.25">
      <c r="B124" s="234" t="s">
        <v>240</v>
      </c>
      <c r="C124" s="234"/>
      <c r="D124" s="271" t="s">
        <v>187</v>
      </c>
      <c r="E124" s="271"/>
      <c r="F124" s="323">
        <v>0.01</v>
      </c>
      <c r="G124" s="321">
        <v>8.001589656380452E-2</v>
      </c>
      <c r="H124" s="204"/>
      <c r="I124" s="216"/>
      <c r="J124" s="322">
        <f t="shared" si="0"/>
        <v>4.5007948281902257E-2</v>
      </c>
      <c r="K124" s="269">
        <v>8.5305361244682899E-3</v>
      </c>
      <c r="L124" s="270">
        <v>2.40611910365367E-2</v>
      </c>
    </row>
    <row r="125" spans="2:12" ht="18.5" customHeight="1" x14ac:dyDescent="0.25">
      <c r="B125" s="237" t="s">
        <v>188</v>
      </c>
      <c r="C125" s="237"/>
      <c r="D125" s="276" t="s">
        <v>187</v>
      </c>
      <c r="E125" s="276"/>
      <c r="F125" s="324">
        <v>0.97292706524009598</v>
      </c>
      <c r="G125" s="205">
        <v>0.41433212486463583</v>
      </c>
      <c r="H125" s="204"/>
      <c r="I125" s="178"/>
      <c r="J125" s="322">
        <v>0.87</v>
      </c>
      <c r="K125" s="274">
        <v>0.86123483936731204</v>
      </c>
      <c r="L125" s="275">
        <v>0.87863420171835205</v>
      </c>
    </row>
    <row r="126" spans="2:12" ht="18.5" customHeight="1" x14ac:dyDescent="0.25">
      <c r="B126" s="53" t="s">
        <v>178</v>
      </c>
      <c r="C126" s="53"/>
      <c r="D126" s="54"/>
      <c r="E126" s="54"/>
      <c r="F126" s="176"/>
      <c r="G126" s="176"/>
      <c r="H126" s="176"/>
      <c r="I126" s="176"/>
      <c r="J126" s="240"/>
      <c r="K126" s="241"/>
      <c r="L126" s="54"/>
    </row>
    <row r="127" spans="2:12" ht="18.5" customHeight="1" x14ac:dyDescent="0.25">
      <c r="B127" s="234" t="s">
        <v>181</v>
      </c>
      <c r="C127" s="234"/>
      <c r="D127" s="271" t="s">
        <v>241</v>
      </c>
      <c r="E127" s="271"/>
      <c r="F127" s="207">
        <v>0</v>
      </c>
      <c r="G127" s="208">
        <v>976910</v>
      </c>
      <c r="H127" s="179"/>
      <c r="I127" s="179"/>
      <c r="J127" s="242">
        <f>SUM(F127:G127)</f>
        <v>976910</v>
      </c>
      <c r="K127" s="293">
        <v>6171813</v>
      </c>
      <c r="L127" s="294">
        <v>3260016</v>
      </c>
    </row>
    <row r="128" spans="2:12" ht="18.5" customHeight="1" x14ac:dyDescent="0.25">
      <c r="B128" s="234" t="s">
        <v>182</v>
      </c>
      <c r="C128" s="234"/>
      <c r="D128" s="271" t="s">
        <v>241</v>
      </c>
      <c r="E128" s="271"/>
      <c r="F128" s="325">
        <v>547659</v>
      </c>
      <c r="G128" s="325">
        <v>1557622</v>
      </c>
      <c r="H128" s="326"/>
      <c r="I128" s="217"/>
      <c r="J128" s="242">
        <f>SUM(F128:G128)</f>
        <v>2105281</v>
      </c>
      <c r="K128" s="293">
        <v>1507073.74</v>
      </c>
      <c r="L128" s="294">
        <v>1823158</v>
      </c>
    </row>
    <row r="129" spans="2:14" ht="18.5" customHeight="1" x14ac:dyDescent="0.25">
      <c r="B129" s="234" t="s">
        <v>240</v>
      </c>
      <c r="C129" s="234"/>
      <c r="D129" s="271" t="s">
        <v>241</v>
      </c>
      <c r="E129" s="271"/>
      <c r="F129" s="327">
        <v>134508</v>
      </c>
      <c r="G129" s="327">
        <v>401072</v>
      </c>
      <c r="H129" s="328"/>
      <c r="I129" s="218"/>
      <c r="J129" s="242">
        <f t="shared" ref="J129" si="1">SUM(F129:G129)</f>
        <v>535580</v>
      </c>
      <c r="K129" s="293">
        <v>502977</v>
      </c>
      <c r="L129" s="294">
        <v>1256952</v>
      </c>
    </row>
    <row r="130" spans="2:14" ht="18.5" customHeight="1" x14ac:dyDescent="0.25">
      <c r="B130" s="237" t="s">
        <v>188</v>
      </c>
      <c r="C130" s="237"/>
      <c r="D130" s="276" t="s">
        <v>241</v>
      </c>
      <c r="E130" s="276"/>
      <c r="F130" s="329">
        <v>22059224</v>
      </c>
      <c r="G130" s="330">
        <v>2076800</v>
      </c>
      <c r="H130" s="3"/>
      <c r="I130" s="213"/>
      <c r="J130" s="331">
        <f>SUM(F130:G130)</f>
        <v>24136024</v>
      </c>
      <c r="K130" s="296">
        <v>50780081.049999997</v>
      </c>
      <c r="L130" s="297">
        <v>45899682</v>
      </c>
    </row>
    <row r="131" spans="2:14" ht="18.5" customHeight="1" x14ac:dyDescent="0.25">
      <c r="B131" s="53" t="s">
        <v>242</v>
      </c>
      <c r="C131" s="53"/>
      <c r="D131" s="54"/>
      <c r="E131" s="54"/>
      <c r="F131" s="176"/>
      <c r="G131" s="176"/>
      <c r="H131" s="176"/>
      <c r="I131" s="176"/>
      <c r="J131" s="240"/>
      <c r="K131" s="241"/>
      <c r="L131" s="54"/>
    </row>
    <row r="132" spans="2:14" ht="18.5" customHeight="1" x14ac:dyDescent="0.25">
      <c r="B132" s="234" t="s">
        <v>243</v>
      </c>
      <c r="C132" s="234"/>
      <c r="D132" s="271" t="s">
        <v>198</v>
      </c>
      <c r="E132" s="271"/>
      <c r="F132" s="325">
        <v>106</v>
      </c>
      <c r="G132" s="332">
        <v>147.15</v>
      </c>
      <c r="H132" s="179"/>
      <c r="I132" s="181"/>
      <c r="J132" s="333">
        <f>SUM(F132:G132)</f>
        <v>253.15</v>
      </c>
      <c r="K132" s="293">
        <v>599.36</v>
      </c>
      <c r="L132" s="294">
        <v>3281.38</v>
      </c>
    </row>
    <row r="133" spans="2:14" ht="18.5" customHeight="1" x14ac:dyDescent="0.25">
      <c r="B133" s="234" t="s">
        <v>244</v>
      </c>
      <c r="C133" s="234"/>
      <c r="D133" s="271" t="s">
        <v>198</v>
      </c>
      <c r="E133" s="271"/>
      <c r="F133" s="325">
        <v>119</v>
      </c>
      <c r="G133" s="332">
        <v>45.95</v>
      </c>
      <c r="H133" s="179"/>
      <c r="I133" s="181"/>
      <c r="J133" s="333">
        <f t="shared" ref="J133:J134" si="2">SUM(F133:G133)</f>
        <v>164.95</v>
      </c>
      <c r="K133" s="293">
        <v>143.31</v>
      </c>
      <c r="L133" s="294">
        <v>370.78</v>
      </c>
    </row>
    <row r="134" spans="2:14" ht="18.5" customHeight="1" x14ac:dyDescent="0.25">
      <c r="B134" s="234" t="s">
        <v>245</v>
      </c>
      <c r="C134" s="234"/>
      <c r="D134" s="271" t="s">
        <v>198</v>
      </c>
      <c r="E134" s="271"/>
      <c r="F134" s="325">
        <v>1902</v>
      </c>
      <c r="G134" s="334">
        <v>1075</v>
      </c>
      <c r="H134" s="326"/>
      <c r="I134" s="181"/>
      <c r="J134" s="333">
        <f t="shared" si="2"/>
        <v>2977</v>
      </c>
      <c r="K134" s="293">
        <v>4245.16</v>
      </c>
      <c r="L134" s="294">
        <v>4438.88</v>
      </c>
    </row>
    <row r="135" spans="2:14" ht="18.5" customHeight="1" x14ac:dyDescent="0.25">
      <c r="B135" s="237" t="s">
        <v>245</v>
      </c>
      <c r="C135" s="237"/>
      <c r="D135" s="276" t="s">
        <v>187</v>
      </c>
      <c r="E135" s="276"/>
      <c r="F135" s="335">
        <v>0.89</v>
      </c>
      <c r="G135" s="324">
        <v>0.85</v>
      </c>
      <c r="H135" s="178"/>
      <c r="I135" s="178"/>
      <c r="J135" s="336">
        <v>0.88</v>
      </c>
      <c r="K135" s="337">
        <v>0.84063573032550898</v>
      </c>
      <c r="L135" s="275">
        <v>0.54861674148193595</v>
      </c>
    </row>
    <row r="136" spans="2:14" ht="18.5" customHeight="1" x14ac:dyDescent="0.25">
      <c r="B136" s="53" t="s">
        <v>246</v>
      </c>
      <c r="C136" s="53"/>
      <c r="D136" s="54"/>
      <c r="E136" s="54"/>
      <c r="F136" s="176"/>
      <c r="G136" s="176"/>
      <c r="H136" s="176"/>
      <c r="I136" s="176"/>
      <c r="J136" s="240"/>
      <c r="K136" s="241"/>
      <c r="L136" s="54"/>
    </row>
    <row r="137" spans="2:14" ht="18.5" customHeight="1" x14ac:dyDescent="0.25">
      <c r="B137" s="234" t="s">
        <v>199</v>
      </c>
      <c r="C137" s="234"/>
      <c r="D137" s="271" t="s">
        <v>247</v>
      </c>
      <c r="E137" s="271"/>
      <c r="F137" s="332">
        <v>263.50139999999999</v>
      </c>
      <c r="G137" s="332">
        <v>205</v>
      </c>
      <c r="H137" s="179"/>
      <c r="I137" s="179"/>
      <c r="J137" s="333">
        <f>SUM(F137:G137)</f>
        <v>468.50139999999999</v>
      </c>
      <c r="K137" s="293">
        <v>577</v>
      </c>
      <c r="L137" s="294">
        <v>577.26</v>
      </c>
    </row>
    <row r="138" spans="2:14" ht="18.5" customHeight="1" x14ac:dyDescent="0.25">
      <c r="B138" s="234" t="s">
        <v>200</v>
      </c>
      <c r="C138" s="234"/>
      <c r="D138" s="271" t="s">
        <v>247</v>
      </c>
      <c r="E138" s="271"/>
      <c r="F138" s="332">
        <v>73.7</v>
      </c>
      <c r="G138" s="332">
        <v>320</v>
      </c>
      <c r="H138" s="179"/>
      <c r="I138" s="181"/>
      <c r="J138" s="333">
        <f t="shared" ref="J138:J139" si="3">SUM(F138:G138)</f>
        <v>393.7</v>
      </c>
      <c r="K138" s="293">
        <v>1135</v>
      </c>
      <c r="L138" s="294">
        <v>1133.56</v>
      </c>
    </row>
    <row r="139" spans="2:14" ht="18.5" customHeight="1" x14ac:dyDescent="0.25">
      <c r="B139" s="237" t="s">
        <v>248</v>
      </c>
      <c r="C139" s="237"/>
      <c r="D139" s="276" t="s">
        <v>247</v>
      </c>
      <c r="E139" s="276"/>
      <c r="F139" s="338">
        <v>0</v>
      </c>
      <c r="G139" s="338">
        <v>167</v>
      </c>
      <c r="H139" s="180"/>
      <c r="I139" s="180"/>
      <c r="J139" s="339">
        <f t="shared" si="3"/>
        <v>167</v>
      </c>
      <c r="K139" s="296">
        <v>323</v>
      </c>
      <c r="L139" s="297">
        <v>323</v>
      </c>
    </row>
    <row r="140" spans="2:14" ht="18.5" customHeight="1" x14ac:dyDescent="0.25">
      <c r="B140" s="53" t="s">
        <v>201</v>
      </c>
      <c r="C140" s="53"/>
      <c r="D140" s="54"/>
      <c r="E140" s="54"/>
      <c r="F140" s="176"/>
      <c r="G140" s="176"/>
      <c r="H140" s="176"/>
      <c r="I140" s="176"/>
      <c r="J140" s="240"/>
      <c r="K140" s="241"/>
      <c r="L140" s="54"/>
    </row>
    <row r="141" spans="2:14" ht="18.5" customHeight="1" x14ac:dyDescent="0.25">
      <c r="B141" s="234" t="s">
        <v>249</v>
      </c>
      <c r="C141" s="234"/>
      <c r="D141" s="271" t="s">
        <v>250</v>
      </c>
      <c r="E141" s="271"/>
      <c r="F141" s="325">
        <v>907283.16</v>
      </c>
      <c r="G141" s="340">
        <v>509759.7</v>
      </c>
      <c r="H141" s="341"/>
      <c r="I141" s="181"/>
      <c r="J141" s="342">
        <f>SUM(F141:G141)</f>
        <v>1417042.86</v>
      </c>
      <c r="K141" s="293">
        <v>1905810.64</v>
      </c>
      <c r="L141" s="294">
        <v>1787197.9</v>
      </c>
    </row>
    <row r="142" spans="2:14" ht="18.5" customHeight="1" x14ac:dyDescent="0.25">
      <c r="B142" s="234" t="s">
        <v>251</v>
      </c>
      <c r="C142" s="234"/>
      <c r="D142" s="271" t="s">
        <v>205</v>
      </c>
      <c r="E142" s="271"/>
      <c r="F142" s="340">
        <v>228459197.46000001</v>
      </c>
      <c r="G142" s="340">
        <v>124053758.36</v>
      </c>
      <c r="H142" s="341"/>
      <c r="I142" s="179"/>
      <c r="J142" s="342">
        <f>SUM(F142:G142)</f>
        <v>352512955.81999999</v>
      </c>
      <c r="K142" s="293">
        <v>407226278.43000001</v>
      </c>
      <c r="L142" s="294">
        <v>393897899.11000001</v>
      </c>
    </row>
    <row r="143" spans="2:14" ht="18.5" customHeight="1" x14ac:dyDescent="0.25">
      <c r="B143" s="234" t="s">
        <v>209</v>
      </c>
      <c r="C143" s="234"/>
      <c r="D143" s="271" t="s">
        <v>210</v>
      </c>
      <c r="E143" s="271"/>
      <c r="F143" s="325">
        <v>48.61</v>
      </c>
      <c r="G143" s="325">
        <v>56.57</v>
      </c>
      <c r="H143" s="341"/>
      <c r="I143" s="181"/>
      <c r="J143" s="342">
        <v>51.14</v>
      </c>
      <c r="K143" s="306">
        <v>34.729999999999997</v>
      </c>
      <c r="L143" s="307">
        <v>43.1299505607467</v>
      </c>
    </row>
    <row r="144" spans="2:14" ht="18.5" customHeight="1" x14ac:dyDescent="0.25">
      <c r="B144" s="234" t="s">
        <v>252</v>
      </c>
      <c r="C144" s="234"/>
      <c r="D144" s="271" t="s">
        <v>203</v>
      </c>
      <c r="E144" s="271"/>
      <c r="F144" s="325">
        <v>2226510.4500000002</v>
      </c>
      <c r="G144" s="325">
        <v>1657904.7</v>
      </c>
      <c r="H144" s="341"/>
      <c r="I144" s="179"/>
      <c r="J144" s="342">
        <f>SUM(F144:G144)</f>
        <v>3884415.1500000004</v>
      </c>
      <c r="K144" s="293">
        <v>11543203.029999999</v>
      </c>
      <c r="L144" s="294">
        <v>9689140.4800000004</v>
      </c>
      <c r="M144" s="226"/>
      <c r="N144" s="226"/>
    </row>
    <row r="145" spans="2:14" ht="18.5" customHeight="1" x14ac:dyDescent="0.25">
      <c r="B145" s="343" t="s">
        <v>253</v>
      </c>
      <c r="C145" s="343"/>
      <c r="D145" s="344" t="s">
        <v>212</v>
      </c>
      <c r="E145" s="276"/>
      <c r="F145" s="327">
        <v>0.47</v>
      </c>
      <c r="G145" s="325">
        <v>0.76</v>
      </c>
      <c r="H145" s="328"/>
      <c r="I145" s="181"/>
      <c r="J145" s="345">
        <v>0.56000000000000005</v>
      </c>
      <c r="K145" s="308">
        <v>0.91745573393095803</v>
      </c>
      <c r="L145" s="309">
        <v>1.0521479902803299</v>
      </c>
      <c r="M145" s="226"/>
      <c r="N145" s="226"/>
    </row>
    <row r="146" spans="2:14" ht="18.5" customHeight="1" x14ac:dyDescent="0.25">
      <c r="B146" s="83" t="s">
        <v>254</v>
      </c>
      <c r="C146" s="83"/>
      <c r="D146" s="346"/>
      <c r="E146" s="291"/>
      <c r="F146" s="197"/>
      <c r="G146" s="197"/>
      <c r="H146" s="176"/>
      <c r="I146" s="176"/>
      <c r="J146" s="240"/>
      <c r="K146" s="241"/>
      <c r="L146" s="262"/>
      <c r="M146" s="226"/>
      <c r="N146" s="226"/>
    </row>
    <row r="147" spans="2:14" ht="18.5" customHeight="1" x14ac:dyDescent="0.25">
      <c r="B147" s="234" t="s">
        <v>214</v>
      </c>
      <c r="C147" s="234"/>
      <c r="D147" s="271" t="s">
        <v>215</v>
      </c>
      <c r="E147" s="271"/>
      <c r="F147" s="212">
        <v>6978.23</v>
      </c>
      <c r="G147" s="212">
        <v>5479.91</v>
      </c>
      <c r="H147" s="326"/>
      <c r="I147" s="217"/>
      <c r="J147" s="342">
        <f>SUM(F147:G147)</f>
        <v>12458.14</v>
      </c>
      <c r="K147" s="306">
        <v>36586.230000000003</v>
      </c>
      <c r="L147" s="307">
        <v>32002.65</v>
      </c>
      <c r="M147" s="226"/>
      <c r="N147" s="226"/>
    </row>
    <row r="148" spans="2:14" ht="18.5" customHeight="1" x14ac:dyDescent="0.25">
      <c r="B148" s="234" t="s">
        <v>216</v>
      </c>
      <c r="C148" s="234"/>
      <c r="D148" s="271" t="s">
        <v>215</v>
      </c>
      <c r="E148" s="271"/>
      <c r="F148" s="212">
        <v>230733.36</v>
      </c>
      <c r="G148" s="212">
        <v>125294.3</v>
      </c>
      <c r="H148" s="328"/>
      <c r="I148" s="218"/>
      <c r="J148" s="342">
        <f t="shared" ref="J148" si="4">SUM(F148:G148)</f>
        <v>356027.66</v>
      </c>
      <c r="K148" s="306">
        <v>384282.51</v>
      </c>
      <c r="L148" s="307">
        <v>396153.95</v>
      </c>
      <c r="M148" s="226"/>
      <c r="N148" s="226"/>
    </row>
    <row r="149" spans="2:14" ht="18.5" customHeight="1" x14ac:dyDescent="0.25">
      <c r="B149" s="234" t="s">
        <v>222</v>
      </c>
      <c r="C149" s="234"/>
      <c r="D149" s="271" t="s">
        <v>215</v>
      </c>
      <c r="E149" s="271"/>
      <c r="F149" s="347">
        <v>693.13</v>
      </c>
      <c r="G149" s="347">
        <v>403.05</v>
      </c>
      <c r="H149" s="328"/>
      <c r="I149" s="218"/>
      <c r="J149" s="342">
        <v>1310.28</v>
      </c>
      <c r="K149" s="306">
        <v>2097.71</v>
      </c>
      <c r="L149" s="307">
        <v>2864.53</v>
      </c>
      <c r="M149" s="226"/>
      <c r="N149" s="226"/>
    </row>
    <row r="150" spans="2:14" ht="18.5" customHeight="1" x14ac:dyDescent="0.25">
      <c r="B150" s="234" t="s">
        <v>255</v>
      </c>
      <c r="C150" s="234"/>
      <c r="D150" s="271" t="s">
        <v>215</v>
      </c>
      <c r="E150" s="271"/>
      <c r="F150" s="212">
        <v>238404.72</v>
      </c>
      <c r="G150" s="212">
        <v>131177.26</v>
      </c>
      <c r="H150" s="328"/>
      <c r="I150" s="218"/>
      <c r="J150" s="342">
        <v>369796.08</v>
      </c>
      <c r="K150" s="306">
        <v>422966.45</v>
      </c>
      <c r="L150" s="307">
        <v>431021.13</v>
      </c>
      <c r="M150" s="226"/>
      <c r="N150" s="226"/>
    </row>
    <row r="151" spans="2:14" ht="18.5" customHeight="1" x14ac:dyDescent="0.25">
      <c r="B151" s="234" t="s">
        <v>256</v>
      </c>
      <c r="C151" s="234"/>
      <c r="D151" s="271" t="s">
        <v>221</v>
      </c>
      <c r="E151" s="271"/>
      <c r="F151" s="347">
        <v>0.05</v>
      </c>
      <c r="G151" s="347">
        <v>0.06</v>
      </c>
      <c r="H151" s="328"/>
      <c r="I151" s="218"/>
      <c r="J151" s="348">
        <v>3.3000000000000002E-2</v>
      </c>
      <c r="K151" s="310">
        <v>3.5999999999999997E-2</v>
      </c>
      <c r="L151" s="311">
        <v>4.1000000000000002E-2</v>
      </c>
      <c r="M151" s="226"/>
      <c r="N151" s="226"/>
    </row>
    <row r="152" spans="2:14" ht="18.5" customHeight="1" x14ac:dyDescent="0.25">
      <c r="B152" s="237" t="s">
        <v>257</v>
      </c>
      <c r="C152" s="237"/>
      <c r="D152" s="276" t="s">
        <v>219</v>
      </c>
      <c r="E152" s="276"/>
      <c r="F152" s="347">
        <v>0.16</v>
      </c>
      <c r="G152" s="347">
        <v>0.13300000000000001</v>
      </c>
      <c r="H152" s="3"/>
      <c r="I152" s="217"/>
      <c r="J152" s="345">
        <v>0.13500000000000001</v>
      </c>
      <c r="K152" s="349">
        <v>0.155</v>
      </c>
      <c r="L152" s="350">
        <v>0.16</v>
      </c>
      <c r="M152" s="226"/>
      <c r="N152" s="226"/>
    </row>
    <row r="153" spans="2:14" ht="34.5" customHeight="1" x14ac:dyDescent="0.25">
      <c r="B153" s="260" t="s">
        <v>258</v>
      </c>
      <c r="C153" s="260"/>
      <c r="D153" s="250" t="s">
        <v>259</v>
      </c>
      <c r="E153" s="351" t="s">
        <v>260</v>
      </c>
      <c r="F153" s="206">
        <v>347274514.81999999</v>
      </c>
      <c r="G153" s="206">
        <v>359018611.75</v>
      </c>
      <c r="H153" s="183"/>
      <c r="I153" s="183"/>
      <c r="J153" s="352">
        <f>SUM(F153:G153)</f>
        <v>706293126.56999993</v>
      </c>
      <c r="K153" s="353">
        <v>86248225.409999996</v>
      </c>
      <c r="L153" s="354">
        <v>84787847</v>
      </c>
      <c r="M153" s="226"/>
      <c r="N153" s="226"/>
    </row>
    <row r="154" spans="2:14" ht="18.5" customHeight="1" x14ac:dyDescent="0.25">
      <c r="B154" s="249"/>
      <c r="C154" s="249"/>
      <c r="D154" s="45"/>
      <c r="E154" s="45"/>
      <c r="F154" s="251"/>
      <c r="G154" s="251"/>
      <c r="H154" s="314"/>
      <c r="I154" s="314"/>
      <c r="J154" s="314"/>
      <c r="K154" s="314"/>
      <c r="L154" s="314"/>
      <c r="M154" s="226"/>
      <c r="N154" s="226"/>
    </row>
    <row r="156" spans="2:14" ht="18.5" customHeight="1" x14ac:dyDescent="0.25">
      <c r="B156" s="229"/>
      <c r="C156" s="229"/>
      <c r="D156" s="277" t="s">
        <v>176</v>
      </c>
      <c r="E156" s="277"/>
      <c r="F156" s="277" t="s">
        <v>78</v>
      </c>
      <c r="G156" s="277" t="s">
        <v>77</v>
      </c>
      <c r="H156" s="277" t="s">
        <v>79</v>
      </c>
      <c r="I156" s="277" t="s">
        <v>80</v>
      </c>
      <c r="J156" s="277"/>
      <c r="K156" s="277" t="s">
        <v>261</v>
      </c>
      <c r="L156" s="277" t="s">
        <v>262</v>
      </c>
      <c r="M156" s="57" t="s">
        <v>140</v>
      </c>
      <c r="N156" s="194"/>
    </row>
    <row r="157" spans="2:14" ht="18.5" customHeight="1" x14ac:dyDescent="0.25">
      <c r="B157" s="53" t="s">
        <v>263</v>
      </c>
      <c r="C157" s="53"/>
      <c r="D157" s="54"/>
      <c r="E157" s="54"/>
      <c r="F157" s="54"/>
      <c r="G157" s="54"/>
      <c r="H157" s="54"/>
      <c r="I157" s="54" t="s">
        <v>264</v>
      </c>
      <c r="J157" s="54"/>
      <c r="K157" s="54" t="s">
        <v>264</v>
      </c>
      <c r="L157" s="54" t="s">
        <v>264</v>
      </c>
      <c r="M157" s="241" t="s">
        <v>264</v>
      </c>
      <c r="N157" s="355"/>
    </row>
    <row r="158" spans="2:14" ht="18.5" customHeight="1" x14ac:dyDescent="0.25">
      <c r="B158" s="234" t="s">
        <v>265</v>
      </c>
      <c r="C158" s="234"/>
      <c r="D158" s="271" t="s">
        <v>266</v>
      </c>
      <c r="E158" s="271"/>
      <c r="F158" s="356" t="s">
        <v>267</v>
      </c>
      <c r="G158" s="356" t="s">
        <v>267</v>
      </c>
      <c r="H158" s="184"/>
      <c r="I158" s="177"/>
      <c r="J158" s="271"/>
      <c r="K158" s="271"/>
      <c r="L158" s="271"/>
      <c r="M158" s="357"/>
      <c r="N158" s="355"/>
    </row>
    <row r="159" spans="2:14" ht="18.5" customHeight="1" x14ac:dyDescent="0.25">
      <c r="B159" s="234" t="s">
        <v>268</v>
      </c>
      <c r="C159" s="234"/>
      <c r="D159" s="271" t="s">
        <v>266</v>
      </c>
      <c r="E159" s="271"/>
      <c r="F159" s="358">
        <v>104.09</v>
      </c>
      <c r="G159" s="356">
        <v>129</v>
      </c>
      <c r="H159" s="185"/>
      <c r="I159" s="177"/>
      <c r="J159" s="271"/>
      <c r="K159" s="271"/>
      <c r="L159" s="271"/>
      <c r="M159" s="357"/>
      <c r="N159" s="355"/>
    </row>
    <row r="160" spans="2:14" ht="18.5" customHeight="1" x14ac:dyDescent="0.25">
      <c r="B160" s="234" t="s">
        <v>269</v>
      </c>
      <c r="C160" s="234"/>
      <c r="D160" s="271" t="s">
        <v>266</v>
      </c>
      <c r="E160" s="271"/>
      <c r="F160" s="356">
        <v>340</v>
      </c>
      <c r="G160" s="356">
        <v>892</v>
      </c>
      <c r="H160" s="184"/>
      <c r="I160" s="177"/>
      <c r="J160" s="271"/>
      <c r="K160" s="271"/>
      <c r="L160" s="271"/>
      <c r="M160" s="357"/>
      <c r="N160" s="355"/>
    </row>
    <row r="161" spans="2:14" ht="18.5" customHeight="1" x14ac:dyDescent="0.25">
      <c r="B161" s="234" t="s">
        <v>270</v>
      </c>
      <c r="C161" s="234"/>
      <c r="D161" s="271" t="s">
        <v>271</v>
      </c>
      <c r="E161" s="271"/>
      <c r="F161" s="356" t="s">
        <v>72</v>
      </c>
      <c r="G161" s="356" t="s">
        <v>72</v>
      </c>
      <c r="H161" s="184"/>
      <c r="I161" s="177"/>
      <c r="J161" s="271"/>
      <c r="K161" s="271"/>
      <c r="L161" s="271"/>
      <c r="M161" s="357"/>
      <c r="N161" s="355"/>
    </row>
    <row r="162" spans="2:14" ht="18.5" customHeight="1" x14ac:dyDescent="0.25">
      <c r="B162" s="359" t="s">
        <v>272</v>
      </c>
      <c r="C162" s="359"/>
      <c r="D162" s="360" t="s">
        <v>271</v>
      </c>
      <c r="E162" s="360"/>
      <c r="F162" s="361" t="s">
        <v>40</v>
      </c>
      <c r="G162" s="356">
        <v>9</v>
      </c>
      <c r="H162" s="186"/>
      <c r="I162" s="187"/>
      <c r="J162" s="360"/>
      <c r="K162" s="360"/>
      <c r="L162" s="360"/>
      <c r="M162" s="362"/>
      <c r="N162" s="355"/>
    </row>
    <row r="163" spans="2:14" ht="18.5" customHeight="1" x14ac:dyDescent="0.25">
      <c r="B163" s="363"/>
      <c r="C163" s="363"/>
      <c r="D163" s="364"/>
      <c r="E163" s="364"/>
      <c r="F163" s="364"/>
      <c r="G163" s="364"/>
      <c r="H163" s="364"/>
      <c r="I163" s="364"/>
      <c r="J163" s="364"/>
      <c r="K163" s="364"/>
      <c r="L163" s="364"/>
      <c r="M163" s="364"/>
      <c r="N163" s="251"/>
    </row>
    <row r="165" spans="2:14" ht="18.5" customHeight="1" x14ac:dyDescent="0.25">
      <c r="B165" s="42"/>
      <c r="C165" s="42"/>
      <c r="D165" s="226"/>
      <c r="E165" s="226"/>
      <c r="F165" s="226"/>
      <c r="G165" s="226"/>
      <c r="H165" s="226"/>
      <c r="I165" s="226"/>
      <c r="J165" s="226"/>
      <c r="K165" s="226"/>
      <c r="L165" s="226"/>
      <c r="M165" s="226"/>
      <c r="N165" s="226"/>
    </row>
    <row r="166" spans="2:14" ht="18.5" customHeight="1" x14ac:dyDescent="0.25">
      <c r="B166" s="42"/>
      <c r="C166" s="42"/>
      <c r="D166" s="226"/>
      <c r="E166" s="226"/>
      <c r="F166" s="226"/>
      <c r="G166" s="226"/>
      <c r="H166" s="226"/>
      <c r="I166" s="226"/>
      <c r="J166" s="226"/>
      <c r="K166" s="226"/>
      <c r="L166" s="226"/>
      <c r="M166" s="226"/>
      <c r="N166" s="226"/>
    </row>
    <row r="167" spans="2:14" ht="18.5" customHeight="1" x14ac:dyDescent="0.25">
      <c r="B167" s="42"/>
      <c r="C167" s="42"/>
      <c r="D167" s="226"/>
      <c r="E167" s="226"/>
      <c r="F167" s="226"/>
      <c r="G167" s="226"/>
      <c r="H167" s="226"/>
      <c r="I167" s="226"/>
      <c r="J167" s="226"/>
      <c r="K167" s="226"/>
      <c r="L167" s="226"/>
      <c r="M167" s="226"/>
      <c r="N167" s="226"/>
    </row>
    <row r="168" spans="2:14" ht="18.5" customHeight="1" x14ac:dyDescent="0.25">
      <c r="B168" s="42"/>
      <c r="C168" s="42"/>
      <c r="D168" s="226"/>
      <c r="E168" s="226"/>
      <c r="F168" s="226"/>
      <c r="G168" s="226"/>
      <c r="H168" s="226"/>
      <c r="I168" s="226"/>
      <c r="J168" s="226"/>
      <c r="K168" s="226"/>
      <c r="L168" s="226"/>
      <c r="M168" s="226"/>
      <c r="N168" s="226"/>
    </row>
    <row r="169" spans="2:14" ht="18.5" customHeight="1" x14ac:dyDescent="0.25">
      <c r="B169" s="42"/>
      <c r="C169" s="42"/>
      <c r="D169" s="226"/>
      <c r="E169" s="226"/>
      <c r="F169" s="226"/>
      <c r="G169" s="226"/>
      <c r="H169" s="226"/>
      <c r="I169" s="226"/>
      <c r="J169" s="226"/>
      <c r="K169" s="226"/>
      <c r="L169" s="226"/>
      <c r="M169" s="226"/>
      <c r="N169" s="226"/>
    </row>
    <row r="170" spans="2:14" ht="18.5" customHeight="1" x14ac:dyDescent="0.25">
      <c r="B170" s="42"/>
      <c r="C170" s="42"/>
      <c r="D170" s="226"/>
      <c r="E170" s="226"/>
      <c r="F170" s="226"/>
      <c r="G170" s="226"/>
      <c r="H170" s="226"/>
      <c r="I170" s="226"/>
      <c r="J170" s="226"/>
      <c r="K170" s="226"/>
      <c r="L170" s="226"/>
      <c r="M170" s="226"/>
      <c r="N170" s="226"/>
    </row>
    <row r="171" spans="2:14" ht="18.5" customHeight="1" x14ac:dyDescent="0.25">
      <c r="B171" s="42"/>
      <c r="C171" s="42"/>
      <c r="D171" s="226"/>
      <c r="E171" s="226"/>
      <c r="F171" s="226"/>
      <c r="G171" s="226"/>
      <c r="H171" s="226"/>
      <c r="I171" s="226"/>
      <c r="J171" s="226"/>
      <c r="K171" s="226"/>
      <c r="L171" s="226"/>
      <c r="M171" s="226"/>
      <c r="N171" s="226"/>
    </row>
    <row r="172" spans="2:14" ht="18.5" customHeight="1" x14ac:dyDescent="0.25">
      <c r="B172" s="42"/>
      <c r="C172" s="42"/>
      <c r="D172" s="226"/>
      <c r="E172" s="226"/>
      <c r="F172" s="226"/>
      <c r="G172" s="226"/>
      <c r="H172" s="226"/>
      <c r="I172" s="226"/>
      <c r="J172" s="226"/>
      <c r="K172" s="226"/>
      <c r="L172" s="226"/>
      <c r="M172" s="226"/>
      <c r="N172" s="226"/>
    </row>
    <row r="173" spans="2:14" ht="18.5" customHeight="1" x14ac:dyDescent="0.25">
      <c r="B173" s="42"/>
      <c r="C173" s="42"/>
      <c r="D173" s="226"/>
      <c r="E173" s="226"/>
      <c r="F173" s="226"/>
      <c r="G173" s="226"/>
      <c r="H173" s="226"/>
      <c r="I173" s="226"/>
      <c r="J173" s="226"/>
      <c r="K173" s="226"/>
      <c r="L173" s="226"/>
      <c r="M173" s="226"/>
      <c r="N173" s="226"/>
    </row>
    <row r="174" spans="2:14" ht="18.5" customHeight="1" x14ac:dyDescent="0.25">
      <c r="B174" s="42"/>
      <c r="C174" s="42"/>
      <c r="D174" s="226"/>
      <c r="E174" s="226"/>
      <c r="F174" s="226"/>
      <c r="G174" s="226"/>
      <c r="H174" s="226"/>
      <c r="I174" s="226"/>
      <c r="J174" s="226"/>
      <c r="K174" s="226"/>
      <c r="L174" s="226"/>
      <c r="M174" s="226"/>
      <c r="N174" s="226"/>
    </row>
    <row r="175" spans="2:14" ht="18.5" customHeight="1" x14ac:dyDescent="0.25">
      <c r="B175" s="42"/>
      <c r="C175" s="42"/>
      <c r="D175" s="226"/>
      <c r="E175" s="226"/>
      <c r="F175" s="226"/>
      <c r="G175" s="226"/>
      <c r="H175" s="226"/>
      <c r="I175" s="226"/>
      <c r="J175" s="226"/>
      <c r="K175" s="226"/>
      <c r="L175" s="226"/>
      <c r="M175" s="226"/>
      <c r="N175" s="226"/>
    </row>
    <row r="176" spans="2:14" ht="18.5" customHeight="1" x14ac:dyDescent="0.25">
      <c r="B176" s="42"/>
      <c r="C176" s="42"/>
    </row>
    <row r="177" spans="2:3" ht="18.5" customHeight="1" x14ac:dyDescent="0.25">
      <c r="B177" s="42"/>
      <c r="C177" s="42"/>
    </row>
    <row r="178" spans="2:3" ht="18.5" customHeight="1" x14ac:dyDescent="0.25">
      <c r="B178" s="42"/>
      <c r="C178" s="42"/>
    </row>
    <row r="179" spans="2:3" ht="18.5" customHeight="1" x14ac:dyDescent="0.25">
      <c r="B179" s="42"/>
      <c r="C179" s="42"/>
    </row>
    <row r="180" spans="2:3" ht="18.5" customHeight="1" x14ac:dyDescent="0.25">
      <c r="B180" s="42"/>
      <c r="C180" s="42"/>
    </row>
  </sheetData>
  <mergeCells count="5">
    <mergeCell ref="L30:M30"/>
    <mergeCell ref="I30:K30"/>
    <mergeCell ref="G30:H30"/>
    <mergeCell ref="D30:F30"/>
    <mergeCell ref="B63:D63"/>
  </mergeCells>
  <phoneticPr fontId="19" type="noConversion"/>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B22"/>
  <sheetViews>
    <sheetView showGridLines="0" showRuler="0" topLeftCell="A9" workbookViewId="0">
      <selection activeCell="O15" sqref="O15"/>
    </sheetView>
  </sheetViews>
  <sheetFormatPr defaultColWidth="13.36328125" defaultRowHeight="12.5" x14ac:dyDescent="0.25"/>
  <cols>
    <col min="1" max="1" width="1.6328125" customWidth="1"/>
    <col min="2" max="2" width="134.453125" customWidth="1"/>
    <col min="3" max="12" width="14.36328125" customWidth="1"/>
  </cols>
  <sheetData>
    <row r="1" spans="2:2" ht="18.5" customHeight="1" x14ac:dyDescent="0.25">
      <c r="B1" s="43" t="s">
        <v>175</v>
      </c>
    </row>
    <row r="2" spans="2:2" ht="15" customHeight="1" x14ac:dyDescent="0.25"/>
    <row r="3" spans="2:2" ht="18.5" customHeight="1" x14ac:dyDescent="0.25">
      <c r="B3" s="42" t="s">
        <v>273</v>
      </c>
    </row>
    <row r="4" spans="2:2" ht="18.5" customHeight="1" x14ac:dyDescent="0.25">
      <c r="B4" s="2"/>
    </row>
    <row r="5" spans="2:2" ht="18.5" customHeight="1" x14ac:dyDescent="0.25">
      <c r="B5" s="42" t="s">
        <v>274</v>
      </c>
    </row>
    <row r="6" spans="2:2" ht="39.65" customHeight="1" x14ac:dyDescent="0.25">
      <c r="B6" s="42" t="s">
        <v>275</v>
      </c>
    </row>
    <row r="7" spans="2:2" ht="33" customHeight="1" x14ac:dyDescent="0.25">
      <c r="B7" s="42" t="s">
        <v>276</v>
      </c>
    </row>
    <row r="8" spans="2:2" ht="18.5" customHeight="1" x14ac:dyDescent="0.25">
      <c r="B8" s="42" t="s">
        <v>277</v>
      </c>
    </row>
    <row r="9" spans="2:2" ht="18.5" customHeight="1" x14ac:dyDescent="0.25">
      <c r="B9" s="42"/>
    </row>
    <row r="10" spans="2:2" ht="18.5" customHeight="1" x14ac:dyDescent="0.25">
      <c r="B10" s="42" t="s">
        <v>278</v>
      </c>
    </row>
    <row r="11" spans="2:2" ht="53" customHeight="1" x14ac:dyDescent="0.25">
      <c r="B11" s="42" t="s">
        <v>279</v>
      </c>
    </row>
    <row r="12" spans="2:2" ht="18.5" customHeight="1" x14ac:dyDescent="0.25">
      <c r="B12" s="42"/>
    </row>
    <row r="13" spans="2:2" ht="18.5" customHeight="1" x14ac:dyDescent="0.25">
      <c r="B13" s="42" t="s">
        <v>280</v>
      </c>
    </row>
    <row r="14" spans="2:2" ht="53" customHeight="1" x14ac:dyDescent="0.25">
      <c r="B14" s="42" t="s">
        <v>281</v>
      </c>
    </row>
    <row r="15" spans="2:2" ht="18.5" customHeight="1" x14ac:dyDescent="0.25">
      <c r="B15" s="42" t="s">
        <v>282</v>
      </c>
    </row>
    <row r="16" spans="2:2" ht="18.5" customHeight="1" x14ac:dyDescent="0.25">
      <c r="B16" s="42" t="s">
        <v>283</v>
      </c>
    </row>
    <row r="17" spans="2:2" ht="18.5" customHeight="1" x14ac:dyDescent="0.25">
      <c r="B17" s="42" t="s">
        <v>284</v>
      </c>
    </row>
    <row r="18" spans="2:2" ht="32.15" customHeight="1" x14ac:dyDescent="0.25">
      <c r="B18" s="42" t="s">
        <v>285</v>
      </c>
    </row>
    <row r="19" spans="2:2" ht="18.5" customHeight="1" x14ac:dyDescent="0.25">
      <c r="B19" s="42" t="s">
        <v>286</v>
      </c>
    </row>
    <row r="20" spans="2:2" ht="32.15" customHeight="1" x14ac:dyDescent="0.25">
      <c r="B20" s="42" t="s">
        <v>287</v>
      </c>
    </row>
    <row r="21" spans="2:2" ht="18.5" customHeight="1" x14ac:dyDescent="0.25">
      <c r="B21" s="42" t="s">
        <v>288</v>
      </c>
    </row>
    <row r="22" spans="2:2" ht="13" thickBot="1" x14ac:dyDescent="0.3">
      <c r="B22" s="44"/>
    </row>
  </sheetData>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3"/>
  <sheetViews>
    <sheetView showGridLines="0" showRuler="0" topLeftCell="B1" zoomScale="82" zoomScaleNormal="82" workbookViewId="0">
      <selection activeCell="K3" sqref="K3"/>
    </sheetView>
  </sheetViews>
  <sheetFormatPr defaultColWidth="13.36328125" defaultRowHeight="12.5" x14ac:dyDescent="0.25"/>
  <cols>
    <col min="1" max="1" width="1.6328125" customWidth="1"/>
    <col min="2" max="2" width="60.36328125" style="4" customWidth="1"/>
    <col min="3" max="3" width="25.453125" style="4" customWidth="1"/>
    <col min="4" max="4" width="21" style="4" customWidth="1"/>
    <col min="5" max="5" width="17.453125" style="4" customWidth="1"/>
    <col min="6" max="6" width="14.90625" style="4" customWidth="1"/>
    <col min="7" max="7" width="18.453125" style="4" customWidth="1"/>
    <col min="8" max="8" width="13.90625" style="4" customWidth="1"/>
    <col min="9" max="9" width="11.6328125" style="4" customWidth="1"/>
    <col min="10" max="10" width="9.90625" style="4" customWidth="1"/>
    <col min="11" max="13" width="12.453125" customWidth="1"/>
  </cols>
  <sheetData>
    <row r="1" spans="2:13" ht="18.5" customHeight="1" x14ac:dyDescent="0.25">
      <c r="B1" s="419" t="s">
        <v>289</v>
      </c>
      <c r="C1" s="419"/>
      <c r="D1" s="419"/>
      <c r="E1" s="419"/>
      <c r="F1" s="419"/>
    </row>
    <row r="2" spans="2:13" s="11" customFormat="1" ht="18.5" customHeight="1" x14ac:dyDescent="0.25">
      <c r="B2" s="20" t="s">
        <v>290</v>
      </c>
      <c r="C2" s="20" t="s">
        <v>291</v>
      </c>
      <c r="D2" s="20" t="s">
        <v>292</v>
      </c>
      <c r="E2" s="20" t="s">
        <v>293</v>
      </c>
      <c r="F2" s="20" t="s">
        <v>294</v>
      </c>
      <c r="G2" s="14"/>
      <c r="H2" s="14"/>
      <c r="I2" s="14"/>
      <c r="J2" s="14"/>
    </row>
    <row r="3" spans="2:13" ht="157.25" customHeight="1" x14ac:dyDescent="0.25">
      <c r="B3" s="23" t="s">
        <v>295</v>
      </c>
      <c r="C3" s="23" t="s">
        <v>296</v>
      </c>
      <c r="D3" s="23" t="s">
        <v>297</v>
      </c>
      <c r="E3" s="23" t="s">
        <v>298</v>
      </c>
      <c r="F3" s="23" t="s">
        <v>299</v>
      </c>
    </row>
    <row r="4" spans="2:13" ht="15" customHeight="1" x14ac:dyDescent="0.25">
      <c r="B4" s="5"/>
      <c r="C4" s="8"/>
      <c r="D4" s="8"/>
      <c r="E4" s="8"/>
      <c r="F4" s="8"/>
    </row>
    <row r="5" spans="2:13" ht="18.5" customHeight="1" x14ac:dyDescent="0.25">
      <c r="B5" s="21" t="s">
        <v>300</v>
      </c>
    </row>
    <row r="6" spans="2:13" ht="18.5" customHeight="1" x14ac:dyDescent="0.25">
      <c r="B6" s="19" t="s">
        <v>301</v>
      </c>
    </row>
    <row r="7" spans="2:13" ht="18.5" customHeight="1" x14ac:dyDescent="0.25">
      <c r="B7" s="19"/>
    </row>
    <row r="8" spans="2:13" ht="30" customHeight="1" thickBot="1" x14ac:dyDescent="0.3">
      <c r="B8" s="22"/>
    </row>
    <row r="9" spans="2:13" ht="15" customHeight="1" x14ac:dyDescent="0.25">
      <c r="B9" s="5"/>
    </row>
    <row r="10" spans="2:13" ht="15" customHeight="1" x14ac:dyDescent="0.3">
      <c r="B10" s="5"/>
      <c r="C10" s="8"/>
      <c r="D10" s="423" t="s">
        <v>36</v>
      </c>
      <c r="E10" s="423"/>
      <c r="F10" s="423"/>
      <c r="G10" s="421" t="s">
        <v>2</v>
      </c>
      <c r="H10" s="421"/>
      <c r="I10" s="421"/>
      <c r="J10" s="421"/>
      <c r="K10" s="420" t="s">
        <v>3</v>
      </c>
      <c r="L10" s="420"/>
      <c r="M10" s="420"/>
    </row>
    <row r="11" spans="2:13" ht="26.75" customHeight="1" x14ac:dyDescent="0.3">
      <c r="B11" s="6"/>
      <c r="C11" s="7" t="s">
        <v>176</v>
      </c>
      <c r="D11" s="394" t="s">
        <v>302</v>
      </c>
      <c r="E11" s="394" t="s">
        <v>303</v>
      </c>
      <c r="F11" s="394" t="s">
        <v>304</v>
      </c>
      <c r="G11" s="28" t="s">
        <v>302</v>
      </c>
      <c r="H11" s="28"/>
      <c r="I11" s="28" t="s">
        <v>303</v>
      </c>
      <c r="J11" s="28" t="s">
        <v>304</v>
      </c>
      <c r="K11" s="18" t="s">
        <v>302</v>
      </c>
      <c r="L11" s="18" t="s">
        <v>303</v>
      </c>
      <c r="M11" s="18" t="s">
        <v>304</v>
      </c>
    </row>
    <row r="12" spans="2:13" ht="18.5" customHeight="1" x14ac:dyDescent="0.25">
      <c r="B12" s="36" t="s">
        <v>305</v>
      </c>
      <c r="C12" s="37"/>
      <c r="D12" s="188"/>
      <c r="E12" s="188"/>
      <c r="F12" s="188"/>
      <c r="G12" s="38"/>
      <c r="H12" s="38"/>
      <c r="I12" s="38"/>
      <c r="J12" s="38"/>
      <c r="K12" s="37"/>
      <c r="L12" s="37"/>
      <c r="M12" s="37"/>
    </row>
    <row r="13" spans="2:13" ht="18.5" customHeight="1" x14ac:dyDescent="0.25">
      <c r="B13" s="19" t="s">
        <v>78</v>
      </c>
      <c r="C13" s="29" t="s">
        <v>247</v>
      </c>
      <c r="D13" s="393">
        <v>1775.5</v>
      </c>
      <c r="E13" s="393">
        <v>1740.5</v>
      </c>
      <c r="F13" s="393">
        <v>1775.5</v>
      </c>
      <c r="G13" s="30">
        <v>1642</v>
      </c>
      <c r="H13" s="30"/>
      <c r="I13" s="30">
        <v>2673</v>
      </c>
      <c r="J13" s="30">
        <v>1582</v>
      </c>
      <c r="K13" s="31">
        <v>1642</v>
      </c>
      <c r="L13" s="31">
        <v>2673</v>
      </c>
      <c r="M13" s="31">
        <v>1606.1403</v>
      </c>
    </row>
    <row r="14" spans="2:13" ht="18.5" customHeight="1" x14ac:dyDescent="0.25">
      <c r="B14" s="19" t="s">
        <v>77</v>
      </c>
      <c r="C14" s="29" t="s">
        <v>247</v>
      </c>
      <c r="D14" s="189">
        <v>1162</v>
      </c>
      <c r="E14" s="189">
        <v>1338</v>
      </c>
      <c r="F14" s="189">
        <v>806</v>
      </c>
      <c r="G14" s="30">
        <v>1162</v>
      </c>
      <c r="H14" s="30"/>
      <c r="I14" s="30">
        <v>1388</v>
      </c>
      <c r="J14" s="30">
        <v>806</v>
      </c>
      <c r="K14" s="31">
        <v>1162</v>
      </c>
      <c r="L14" s="31">
        <v>1388</v>
      </c>
      <c r="M14" s="31">
        <v>806</v>
      </c>
    </row>
    <row r="15" spans="2:13" ht="18.5" customHeight="1" x14ac:dyDescent="0.25">
      <c r="B15" s="19" t="s">
        <v>79</v>
      </c>
      <c r="C15" s="29" t="s">
        <v>247</v>
      </c>
      <c r="D15" s="189"/>
      <c r="E15" s="189"/>
      <c r="F15" s="189"/>
      <c r="G15" s="30">
        <v>1642</v>
      </c>
      <c r="H15" s="30"/>
      <c r="I15" s="30">
        <v>2014</v>
      </c>
      <c r="J15" s="30">
        <v>1636</v>
      </c>
      <c r="K15" s="31">
        <v>1642</v>
      </c>
      <c r="L15" s="31">
        <v>2014</v>
      </c>
      <c r="M15" s="31">
        <v>1636</v>
      </c>
    </row>
    <row r="16" spans="2:13" ht="18.5" customHeight="1" x14ac:dyDescent="0.25">
      <c r="B16" s="19" t="s">
        <v>80</v>
      </c>
      <c r="C16" s="29" t="s">
        <v>247</v>
      </c>
      <c r="D16" s="189"/>
      <c r="E16" s="189"/>
      <c r="F16" s="189"/>
      <c r="G16" s="30">
        <v>973</v>
      </c>
      <c r="H16" s="30"/>
      <c r="I16" s="30">
        <v>906</v>
      </c>
      <c r="J16" s="30">
        <v>295</v>
      </c>
      <c r="K16" s="31">
        <v>971.55</v>
      </c>
      <c r="L16" s="31">
        <v>906</v>
      </c>
      <c r="M16" s="31">
        <v>293.79000000000002</v>
      </c>
    </row>
    <row r="17" spans="2:13" ht="18.5" customHeight="1" x14ac:dyDescent="0.25">
      <c r="B17" s="32" t="s">
        <v>140</v>
      </c>
      <c r="C17" s="33"/>
      <c r="D17" s="190">
        <f>SUM(D13:D14)</f>
        <v>2937.5</v>
      </c>
      <c r="E17" s="190">
        <f t="shared" ref="E17:F17" si="0">SUM(E13:E14)</f>
        <v>3078.5</v>
      </c>
      <c r="F17" s="190">
        <f t="shared" si="0"/>
        <v>2581.5</v>
      </c>
      <c r="G17" s="34">
        <v>5419</v>
      </c>
      <c r="H17" s="34"/>
      <c r="I17" s="34">
        <v>6981</v>
      </c>
      <c r="J17" s="34">
        <v>4319</v>
      </c>
      <c r="K17" s="35">
        <v>5417.55</v>
      </c>
      <c r="L17" s="35">
        <v>6981</v>
      </c>
      <c r="M17" s="35">
        <v>4341.9303</v>
      </c>
    </row>
    <row r="18" spans="2:13" ht="15" customHeight="1" x14ac:dyDescent="0.25">
      <c r="B18" s="5"/>
      <c r="C18" s="8"/>
      <c r="D18" s="8"/>
      <c r="E18" s="8"/>
      <c r="F18" s="8"/>
      <c r="G18" s="8"/>
      <c r="H18" s="8"/>
      <c r="I18" s="8"/>
      <c r="J18" s="8"/>
    </row>
    <row r="19" spans="2:13" ht="15" customHeight="1" x14ac:dyDescent="0.25"/>
    <row r="20" spans="2:13" ht="18.5" customHeight="1" x14ac:dyDescent="0.25">
      <c r="B20" s="40" t="s">
        <v>306</v>
      </c>
      <c r="C20" s="40" t="s">
        <v>307</v>
      </c>
    </row>
    <row r="21" spans="2:13" ht="18.5" customHeight="1" x14ac:dyDescent="0.25">
      <c r="B21" s="36" t="s">
        <v>308</v>
      </c>
      <c r="C21" s="39"/>
    </row>
    <row r="22" spans="2:13" ht="18.5" customHeight="1" x14ac:dyDescent="0.25">
      <c r="B22" s="19" t="s">
        <v>50</v>
      </c>
      <c r="C22" s="219" t="s">
        <v>309</v>
      </c>
    </row>
    <row r="23" spans="2:13" ht="18.5" customHeight="1" x14ac:dyDescent="0.25">
      <c r="B23" s="19" t="s">
        <v>51</v>
      </c>
      <c r="C23" s="219" t="s">
        <v>310</v>
      </c>
    </row>
    <row r="24" spans="2:13" ht="18.5" customHeight="1" x14ac:dyDescent="0.25">
      <c r="B24" s="19" t="s">
        <v>49</v>
      </c>
      <c r="C24" s="219" t="s">
        <v>311</v>
      </c>
    </row>
    <row r="25" spans="2:13" ht="50.15" customHeight="1" x14ac:dyDescent="0.25">
      <c r="B25" s="22" t="s">
        <v>312</v>
      </c>
      <c r="C25" s="220" t="s">
        <v>313</v>
      </c>
    </row>
    <row r="26" spans="2:13" ht="15" customHeight="1" x14ac:dyDescent="0.25">
      <c r="B26" s="5"/>
      <c r="C26" s="8"/>
    </row>
    <row r="27" spans="2:13" ht="15" customHeight="1" x14ac:dyDescent="0.25"/>
    <row r="28" spans="2:13" ht="18.5" customHeight="1" x14ac:dyDescent="0.25">
      <c r="B28" s="40" t="s">
        <v>314</v>
      </c>
      <c r="C28" s="40" t="s">
        <v>315</v>
      </c>
      <c r="D28" s="40" t="s">
        <v>316</v>
      </c>
    </row>
    <row r="29" spans="2:13" ht="18.5" customHeight="1" x14ac:dyDescent="0.25">
      <c r="B29" s="422" t="s">
        <v>317</v>
      </c>
      <c r="C29" s="422"/>
      <c r="D29" s="422"/>
    </row>
    <row r="30" spans="2:13" ht="18.5" customHeight="1" x14ac:dyDescent="0.25">
      <c r="B30" s="19" t="s">
        <v>318</v>
      </c>
      <c r="C30" s="19"/>
      <c r="D30" s="19"/>
    </row>
    <row r="31" spans="2:13" ht="71" customHeight="1" x14ac:dyDescent="0.25">
      <c r="B31" s="27" t="s">
        <v>319</v>
      </c>
      <c r="C31" s="221" t="s">
        <v>320</v>
      </c>
      <c r="D31" s="221" t="s">
        <v>321</v>
      </c>
    </row>
    <row r="32" spans="2:13" ht="18.5" customHeight="1" x14ac:dyDescent="0.25">
      <c r="B32" s="19" t="s">
        <v>322</v>
      </c>
      <c r="C32" s="219"/>
      <c r="D32" s="219"/>
    </row>
    <row r="33" spans="2:10" ht="52.25" customHeight="1" x14ac:dyDescent="0.25">
      <c r="B33" s="23" t="s">
        <v>323</v>
      </c>
      <c r="C33" s="222" t="s">
        <v>324</v>
      </c>
      <c r="D33" s="222" t="s">
        <v>325</v>
      </c>
    </row>
    <row r="34" spans="2:10" ht="18.5" customHeight="1" x14ac:dyDescent="0.25">
      <c r="B34" s="19" t="s">
        <v>326</v>
      </c>
      <c r="C34" s="8"/>
      <c r="D34" s="8"/>
    </row>
    <row r="35" spans="2:10" ht="99.65" customHeight="1" x14ac:dyDescent="0.25">
      <c r="B35" s="19" t="s">
        <v>327</v>
      </c>
      <c r="C35" s="192"/>
      <c r="D35" s="191"/>
    </row>
    <row r="36" spans="2:10" ht="81" customHeight="1" x14ac:dyDescent="0.25">
      <c r="B36" s="78" t="s">
        <v>471</v>
      </c>
    </row>
    <row r="37" spans="2:10" ht="39" customHeight="1" x14ac:dyDescent="0.25">
      <c r="B37" s="78" t="s">
        <v>472</v>
      </c>
    </row>
    <row r="38" spans="2:10" ht="18.5" customHeight="1" x14ac:dyDescent="0.25">
      <c r="B38" s="19"/>
    </row>
    <row r="39" spans="2:10" ht="29.15" customHeight="1" x14ac:dyDescent="0.3">
      <c r="B39" s="24"/>
      <c r="C39" s="25"/>
      <c r="D39" s="7" t="s">
        <v>78</v>
      </c>
      <c r="E39" s="7" t="s">
        <v>77</v>
      </c>
      <c r="F39" s="7" t="s">
        <v>79</v>
      </c>
      <c r="G39" s="7" t="s">
        <v>80</v>
      </c>
      <c r="H39" s="395" t="s">
        <v>85</v>
      </c>
      <c r="I39" s="41" t="s">
        <v>86</v>
      </c>
      <c r="J39" s="7" t="s">
        <v>87</v>
      </c>
    </row>
    <row r="40" spans="2:10" ht="18.5" customHeight="1" x14ac:dyDescent="0.25">
      <c r="B40" s="36" t="s">
        <v>328</v>
      </c>
      <c r="C40" s="39"/>
      <c r="D40" s="39"/>
      <c r="E40" s="39"/>
      <c r="F40" s="39"/>
      <c r="G40" s="39"/>
      <c r="H40" s="39"/>
      <c r="I40" s="39"/>
      <c r="J40" s="39"/>
    </row>
    <row r="41" spans="2:10" ht="18.5" customHeight="1" thickBot="1" x14ac:dyDescent="0.3">
      <c r="B41" s="387" t="s">
        <v>329</v>
      </c>
      <c r="C41" s="388" t="s">
        <v>473</v>
      </c>
      <c r="D41" s="389">
        <v>430270.11830985913</v>
      </c>
      <c r="E41" s="389">
        <v>348981.81464788731</v>
      </c>
      <c r="F41" s="390"/>
      <c r="G41" s="390"/>
      <c r="H41" s="396">
        <v>779251.93295774644</v>
      </c>
      <c r="I41" s="391">
        <v>1465197.47613193</v>
      </c>
      <c r="J41" s="392">
        <v>2767848.5697746999</v>
      </c>
    </row>
    <row r="42" spans="2:10" ht="17.399999999999999" customHeight="1" x14ac:dyDescent="0.25">
      <c r="B42" s="19" t="s">
        <v>330</v>
      </c>
      <c r="F42" s="223"/>
      <c r="G42" s="8"/>
      <c r="H42" s="8"/>
      <c r="I42" s="8"/>
      <c r="J42" s="8"/>
    </row>
    <row r="43" spans="2:10" ht="15" customHeight="1" x14ac:dyDescent="0.25">
      <c r="D43" s="385"/>
      <c r="E43" s="385"/>
      <c r="H43" s="386"/>
    </row>
    <row r="44" spans="2:10" ht="15" customHeight="1" x14ac:dyDescent="0.25"/>
    <row r="45" spans="2:10" ht="15" customHeight="1" x14ac:dyDescent="0.25">
      <c r="D45" s="385"/>
      <c r="E45" s="385"/>
      <c r="H45" s="386"/>
    </row>
    <row r="46" spans="2:10" ht="15" customHeight="1" x14ac:dyDescent="0.25"/>
    <row r="47" spans="2:10" ht="15" customHeight="1" x14ac:dyDescent="0.25"/>
    <row r="48" spans="2:10"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sheetData>
  <mergeCells count="5">
    <mergeCell ref="B1:F1"/>
    <mergeCell ref="K10:M10"/>
    <mergeCell ref="G10:J10"/>
    <mergeCell ref="B29:D29"/>
    <mergeCell ref="D10:F10"/>
  </mergeCells>
  <phoneticPr fontId="19" type="noConversion"/>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FF08-E252-438A-A7FD-A2A729ABA617}">
  <dimension ref="B2:D18"/>
  <sheetViews>
    <sheetView zoomScale="80" zoomScaleNormal="80" workbookViewId="0">
      <selection activeCell="D15" sqref="D15:D16"/>
    </sheetView>
  </sheetViews>
  <sheetFormatPr defaultColWidth="8.90625" defaultRowHeight="14" x14ac:dyDescent="0.3"/>
  <cols>
    <col min="1" max="1" width="8.90625" style="144"/>
    <col min="2" max="2" width="17.90625" style="147" customWidth="1"/>
    <col min="3" max="3" width="154" style="146" bestFit="1" customWidth="1"/>
    <col min="4" max="4" width="71.36328125" style="145" customWidth="1"/>
    <col min="5" max="16384" width="8.90625" style="144"/>
  </cols>
  <sheetData>
    <row r="2" spans="2:4" ht="18" x14ac:dyDescent="0.3">
      <c r="B2" s="164" t="s">
        <v>331</v>
      </c>
    </row>
    <row r="3" spans="2:4" ht="18" x14ac:dyDescent="0.3">
      <c r="B3" s="164"/>
    </row>
    <row r="4" spans="2:4" x14ac:dyDescent="0.3">
      <c r="B4" s="147" t="s">
        <v>332</v>
      </c>
    </row>
    <row r="6" spans="2:4" ht="15.5" x14ac:dyDescent="0.35">
      <c r="B6" s="163" t="s">
        <v>333</v>
      </c>
      <c r="C6" s="162" t="s">
        <v>334</v>
      </c>
      <c r="D6" s="161" t="s">
        <v>335</v>
      </c>
    </row>
    <row r="7" spans="2:4" ht="14.5" thickBot="1" x14ac:dyDescent="0.35">
      <c r="B7" s="160"/>
      <c r="C7" s="159"/>
      <c r="D7" s="158"/>
    </row>
    <row r="8" spans="2:4" x14ac:dyDescent="0.3">
      <c r="B8" s="153" t="s">
        <v>336</v>
      </c>
      <c r="C8" s="152"/>
      <c r="D8" s="151"/>
    </row>
    <row r="9" spans="2:4" ht="42" x14ac:dyDescent="0.3">
      <c r="B9" s="424" t="s">
        <v>337</v>
      </c>
      <c r="C9" s="157" t="s">
        <v>338</v>
      </c>
      <c r="D9" s="156" t="s">
        <v>339</v>
      </c>
    </row>
    <row r="10" spans="2:4" ht="28" x14ac:dyDescent="0.3">
      <c r="B10" s="424"/>
      <c r="C10" s="157" t="s">
        <v>340</v>
      </c>
      <c r="D10" s="156" t="s">
        <v>341</v>
      </c>
    </row>
    <row r="11" spans="2:4" ht="42" x14ac:dyDescent="0.3">
      <c r="B11" s="424"/>
      <c r="C11" s="157" t="s">
        <v>342</v>
      </c>
      <c r="D11" s="156"/>
    </row>
    <row r="12" spans="2:4" ht="70" x14ac:dyDescent="0.3">
      <c r="B12" s="424" t="s">
        <v>343</v>
      </c>
      <c r="C12" s="157" t="s">
        <v>344</v>
      </c>
      <c r="D12" s="156" t="s">
        <v>345</v>
      </c>
    </row>
    <row r="13" spans="2:4" ht="70.5" thickBot="1" x14ac:dyDescent="0.35">
      <c r="B13" s="425"/>
      <c r="C13" s="155" t="s">
        <v>346</v>
      </c>
      <c r="D13" s="154" t="s">
        <v>347</v>
      </c>
    </row>
    <row r="14" spans="2:4" x14ac:dyDescent="0.3">
      <c r="B14" s="153" t="s">
        <v>348</v>
      </c>
      <c r="C14" s="152"/>
      <c r="D14" s="151"/>
    </row>
    <row r="15" spans="2:4" ht="42" x14ac:dyDescent="0.3">
      <c r="B15" s="150" t="s">
        <v>349</v>
      </c>
      <c r="C15" s="149" t="s">
        <v>350</v>
      </c>
      <c r="D15" s="426" t="s">
        <v>474</v>
      </c>
    </row>
    <row r="16" spans="2:4" ht="42" x14ac:dyDescent="0.3">
      <c r="B16" s="150" t="s">
        <v>351</v>
      </c>
      <c r="C16" s="149" t="s">
        <v>352</v>
      </c>
      <c r="D16" s="427"/>
    </row>
    <row r="17" spans="2:4" ht="88.25" customHeight="1" x14ac:dyDescent="0.3">
      <c r="B17" s="430" t="s">
        <v>353</v>
      </c>
      <c r="C17" s="149" t="s">
        <v>354</v>
      </c>
      <c r="D17" s="428" t="s">
        <v>355</v>
      </c>
    </row>
    <row r="18" spans="2:4" ht="42" x14ac:dyDescent="0.3">
      <c r="B18" s="431"/>
      <c r="C18" s="148" t="s">
        <v>356</v>
      </c>
      <c r="D18" s="429"/>
    </row>
  </sheetData>
  <mergeCells count="5">
    <mergeCell ref="B9:B11"/>
    <mergeCell ref="B12:B13"/>
    <mergeCell ref="D15:D16"/>
    <mergeCell ref="D17:D18"/>
    <mergeCell ref="B17:B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C65"/>
  <sheetViews>
    <sheetView showGridLines="0" showRuler="0" topLeftCell="B6" workbookViewId="0">
      <selection activeCell="B1" sqref="B1:C1"/>
    </sheetView>
  </sheetViews>
  <sheetFormatPr defaultColWidth="13.36328125" defaultRowHeight="12.5" x14ac:dyDescent="0.25"/>
  <cols>
    <col min="1" max="1" width="1.6328125" customWidth="1"/>
    <col min="2" max="2" width="21.6328125" style="14" customWidth="1"/>
    <col min="3" max="3" width="79.08984375" style="14" customWidth="1"/>
  </cols>
  <sheetData>
    <row r="1" spans="2:3" ht="21" customHeight="1" x14ac:dyDescent="0.25">
      <c r="B1" s="432" t="s">
        <v>357</v>
      </c>
      <c r="C1" s="409"/>
    </row>
    <row r="2" spans="2:3" ht="15" customHeight="1" x14ac:dyDescent="0.25"/>
    <row r="3" spans="2:3" ht="18.5" customHeight="1" x14ac:dyDescent="0.25">
      <c r="B3" s="15" t="s">
        <v>358</v>
      </c>
      <c r="C3" s="15" t="s">
        <v>359</v>
      </c>
    </row>
    <row r="4" spans="2:3" ht="18.5" customHeight="1" x14ac:dyDescent="0.25">
      <c r="B4" s="16" t="s">
        <v>360</v>
      </c>
      <c r="C4" s="16" t="s">
        <v>361</v>
      </c>
    </row>
    <row r="5" spans="2:3" ht="60" customHeight="1" x14ac:dyDescent="0.25">
      <c r="B5" s="16" t="s">
        <v>243</v>
      </c>
      <c r="C5" s="16" t="s">
        <v>362</v>
      </c>
    </row>
    <row r="6" spans="2:3" ht="30" customHeight="1" x14ac:dyDescent="0.25">
      <c r="B6" s="16" t="s">
        <v>363</v>
      </c>
      <c r="C6" s="16" t="s">
        <v>364</v>
      </c>
    </row>
    <row r="7" spans="2:3" ht="18.5" customHeight="1" x14ac:dyDescent="0.25">
      <c r="B7" s="16" t="s">
        <v>365</v>
      </c>
      <c r="C7" s="16" t="s">
        <v>366</v>
      </c>
    </row>
    <row r="8" spans="2:3" ht="18.5" customHeight="1" x14ac:dyDescent="0.25">
      <c r="B8" s="16" t="s">
        <v>367</v>
      </c>
      <c r="C8" s="16" t="s">
        <v>368</v>
      </c>
    </row>
    <row r="9" spans="2:3" ht="18.5" customHeight="1" x14ac:dyDescent="0.25">
      <c r="B9" s="16" t="s">
        <v>369</v>
      </c>
      <c r="C9" s="16" t="s">
        <v>370</v>
      </c>
    </row>
    <row r="10" spans="2:3" ht="18.5" customHeight="1" x14ac:dyDescent="0.25">
      <c r="B10" s="16" t="s">
        <v>371</v>
      </c>
      <c r="C10" s="16" t="s">
        <v>372</v>
      </c>
    </row>
    <row r="11" spans="2:3" ht="18.5" customHeight="1" x14ac:dyDescent="0.25">
      <c r="B11" s="16" t="s">
        <v>373</v>
      </c>
      <c r="C11" s="16" t="s">
        <v>374</v>
      </c>
    </row>
    <row r="12" spans="2:3" ht="18.5" customHeight="1" x14ac:dyDescent="0.25">
      <c r="B12" s="16" t="s">
        <v>375</v>
      </c>
      <c r="C12" s="16" t="s">
        <v>376</v>
      </c>
    </row>
    <row r="13" spans="2:3" ht="30" customHeight="1" x14ac:dyDescent="0.25">
      <c r="B13" s="16" t="s">
        <v>377</v>
      </c>
      <c r="C13" s="16" t="s">
        <v>378</v>
      </c>
    </row>
    <row r="14" spans="2:3" ht="60" customHeight="1" x14ac:dyDescent="0.25">
      <c r="B14" s="16" t="s">
        <v>244</v>
      </c>
      <c r="C14" s="16" t="s">
        <v>379</v>
      </c>
    </row>
    <row r="15" spans="2:3" ht="30" customHeight="1" x14ac:dyDescent="0.25">
      <c r="B15" s="16" t="s">
        <v>380</v>
      </c>
      <c r="C15" s="16" t="s">
        <v>381</v>
      </c>
    </row>
    <row r="16" spans="2:3" ht="18.5" customHeight="1" x14ac:dyDescent="0.25">
      <c r="B16" s="16" t="s">
        <v>382</v>
      </c>
      <c r="C16" s="16" t="s">
        <v>383</v>
      </c>
    </row>
    <row r="17" spans="2:3" ht="39.15" customHeight="1" x14ac:dyDescent="0.25">
      <c r="B17" s="16" t="s">
        <v>384</v>
      </c>
      <c r="C17" s="16" t="s">
        <v>385</v>
      </c>
    </row>
    <row r="18" spans="2:3" ht="30" customHeight="1" x14ac:dyDescent="0.25">
      <c r="B18" s="16" t="s">
        <v>386</v>
      </c>
      <c r="C18" s="16" t="s">
        <v>387</v>
      </c>
    </row>
    <row r="19" spans="2:3" ht="18.5" customHeight="1" x14ac:dyDescent="0.25">
      <c r="B19" s="16" t="s">
        <v>388</v>
      </c>
      <c r="C19" s="16" t="s">
        <v>389</v>
      </c>
    </row>
    <row r="20" spans="2:3" ht="18.5" customHeight="1" x14ac:dyDescent="0.25">
      <c r="B20" s="16" t="s">
        <v>390</v>
      </c>
      <c r="C20" s="16" t="s">
        <v>391</v>
      </c>
    </row>
    <row r="21" spans="2:3" ht="42" customHeight="1" x14ac:dyDescent="0.25">
      <c r="B21" s="16" t="s">
        <v>392</v>
      </c>
      <c r="C21" s="16" t="s">
        <v>393</v>
      </c>
    </row>
    <row r="22" spans="2:3" ht="30" customHeight="1" x14ac:dyDescent="0.25">
      <c r="B22" s="16" t="s">
        <v>83</v>
      </c>
      <c r="C22" s="16" t="s">
        <v>394</v>
      </c>
    </row>
    <row r="23" spans="2:3" ht="18.5" customHeight="1" x14ac:dyDescent="0.25">
      <c r="B23" s="16" t="s">
        <v>395</v>
      </c>
      <c r="C23" s="16" t="s">
        <v>396</v>
      </c>
    </row>
    <row r="24" spans="2:3" ht="18.5" customHeight="1" x14ac:dyDescent="0.25">
      <c r="B24" s="16" t="s">
        <v>397</v>
      </c>
      <c r="C24" s="16" t="s">
        <v>398</v>
      </c>
    </row>
    <row r="25" spans="2:3" ht="42" customHeight="1" x14ac:dyDescent="0.25">
      <c r="B25" s="16" t="s">
        <v>399</v>
      </c>
      <c r="C25" s="16" t="s">
        <v>400</v>
      </c>
    </row>
    <row r="26" spans="2:3" ht="42" customHeight="1" x14ac:dyDescent="0.25">
      <c r="B26" s="16" t="s">
        <v>401</v>
      </c>
      <c r="C26" s="16" t="s">
        <v>402</v>
      </c>
    </row>
    <row r="27" spans="2:3" ht="30" customHeight="1" x14ac:dyDescent="0.25">
      <c r="B27" s="16" t="s">
        <v>403</v>
      </c>
      <c r="C27" s="16" t="s">
        <v>404</v>
      </c>
    </row>
    <row r="28" spans="2:3" ht="18.5" customHeight="1" x14ac:dyDescent="0.25">
      <c r="B28" s="16" t="s">
        <v>405</v>
      </c>
      <c r="C28" s="16" t="s">
        <v>406</v>
      </c>
    </row>
    <row r="29" spans="2:3" ht="18.5" customHeight="1" x14ac:dyDescent="0.25">
      <c r="B29" s="16" t="s">
        <v>407</v>
      </c>
      <c r="C29" s="16" t="s">
        <v>408</v>
      </c>
    </row>
    <row r="30" spans="2:3" ht="18.5" customHeight="1" x14ac:dyDescent="0.25">
      <c r="B30" s="16" t="s">
        <v>409</v>
      </c>
      <c r="C30" s="16" t="s">
        <v>410</v>
      </c>
    </row>
    <row r="31" spans="2:3" ht="18.5" customHeight="1" x14ac:dyDescent="0.25">
      <c r="B31" s="16" t="s">
        <v>411</v>
      </c>
      <c r="C31" s="16" t="s">
        <v>412</v>
      </c>
    </row>
    <row r="32" spans="2:3" ht="18.5" customHeight="1" x14ac:dyDescent="0.25">
      <c r="B32" s="16" t="s">
        <v>413</v>
      </c>
      <c r="C32" s="16" t="s">
        <v>414</v>
      </c>
    </row>
    <row r="33" spans="2:3" ht="18.5" customHeight="1" x14ac:dyDescent="0.25">
      <c r="B33" s="16" t="s">
        <v>415</v>
      </c>
      <c r="C33" s="16" t="s">
        <v>416</v>
      </c>
    </row>
    <row r="34" spans="2:3" ht="18.5" customHeight="1" x14ac:dyDescent="0.25">
      <c r="B34" s="16" t="s">
        <v>417</v>
      </c>
      <c r="C34" s="16" t="s">
        <v>418</v>
      </c>
    </row>
    <row r="35" spans="2:3" ht="60" customHeight="1" x14ac:dyDescent="0.25">
      <c r="B35" s="16" t="s">
        <v>419</v>
      </c>
      <c r="C35" s="16" t="s">
        <v>420</v>
      </c>
    </row>
    <row r="36" spans="2:3" ht="18.5" customHeight="1" x14ac:dyDescent="0.25">
      <c r="B36" s="16" t="s">
        <v>421</v>
      </c>
      <c r="C36" s="16" t="s">
        <v>422</v>
      </c>
    </row>
    <row r="37" spans="2:3" ht="30" customHeight="1" x14ac:dyDescent="0.25">
      <c r="B37" s="16" t="s">
        <v>423</v>
      </c>
      <c r="C37" s="16" t="s">
        <v>424</v>
      </c>
    </row>
    <row r="38" spans="2:3" ht="18.5" customHeight="1" x14ac:dyDescent="0.25">
      <c r="B38" s="16" t="s">
        <v>425</v>
      </c>
      <c r="C38" s="16" t="s">
        <v>426</v>
      </c>
    </row>
    <row r="39" spans="2:3" ht="42" customHeight="1" x14ac:dyDescent="0.25">
      <c r="B39" s="16" t="s">
        <v>427</v>
      </c>
      <c r="C39" s="16" t="s">
        <v>428</v>
      </c>
    </row>
    <row r="40" spans="2:3" ht="42" customHeight="1" x14ac:dyDescent="0.25">
      <c r="B40" s="16" t="s">
        <v>429</v>
      </c>
      <c r="C40" s="16" t="s">
        <v>430</v>
      </c>
    </row>
    <row r="41" spans="2:3" ht="18.5" customHeight="1" x14ac:dyDescent="0.25">
      <c r="B41" s="16" t="s">
        <v>431</v>
      </c>
      <c r="C41" s="16" t="s">
        <v>432</v>
      </c>
    </row>
    <row r="42" spans="2:3" ht="18.5" customHeight="1" x14ac:dyDescent="0.25">
      <c r="B42" s="16" t="s">
        <v>433</v>
      </c>
      <c r="C42" s="16" t="s">
        <v>434</v>
      </c>
    </row>
    <row r="43" spans="2:3" ht="42" customHeight="1" x14ac:dyDescent="0.25">
      <c r="B43" s="16" t="s">
        <v>435</v>
      </c>
      <c r="C43" s="16" t="s">
        <v>436</v>
      </c>
    </row>
    <row r="44" spans="2:3" ht="18.5" customHeight="1" x14ac:dyDescent="0.25">
      <c r="B44" s="16" t="s">
        <v>437</v>
      </c>
      <c r="C44" s="16" t="s">
        <v>438</v>
      </c>
    </row>
    <row r="45" spans="2:3" ht="30" customHeight="1" x14ac:dyDescent="0.25">
      <c r="B45" s="16" t="s">
        <v>439</v>
      </c>
      <c r="C45" s="16" t="s">
        <v>440</v>
      </c>
    </row>
    <row r="46" spans="2:3" ht="18.5" customHeight="1" x14ac:dyDescent="0.25">
      <c r="B46" s="16" t="s">
        <v>441</v>
      </c>
      <c r="C46" s="16" t="s">
        <v>442</v>
      </c>
    </row>
    <row r="47" spans="2:3" ht="18.5" customHeight="1" x14ac:dyDescent="0.25">
      <c r="B47" s="16" t="s">
        <v>443</v>
      </c>
      <c r="C47" s="16" t="s">
        <v>444</v>
      </c>
    </row>
    <row r="48" spans="2:3" ht="18.5" customHeight="1" x14ac:dyDescent="0.25">
      <c r="B48" s="16" t="s">
        <v>89</v>
      </c>
      <c r="C48" s="16" t="s">
        <v>445</v>
      </c>
    </row>
    <row r="49" spans="2:3" ht="30" customHeight="1" x14ac:dyDescent="0.25">
      <c r="B49" s="16" t="s">
        <v>446</v>
      </c>
      <c r="C49" s="16" t="s">
        <v>447</v>
      </c>
    </row>
    <row r="50" spans="2:3" ht="18.5" customHeight="1" x14ac:dyDescent="0.25">
      <c r="B50" s="16" t="s">
        <v>448</v>
      </c>
      <c r="C50" s="16" t="s">
        <v>449</v>
      </c>
    </row>
    <row r="51" spans="2:3" ht="18.5" customHeight="1" x14ac:dyDescent="0.25">
      <c r="B51" s="16" t="s">
        <v>450</v>
      </c>
      <c r="C51" s="16" t="s">
        <v>451</v>
      </c>
    </row>
    <row r="52" spans="2:3" ht="18.5" customHeight="1" x14ac:dyDescent="0.25">
      <c r="B52" s="16" t="s">
        <v>452</v>
      </c>
      <c r="C52" s="16" t="s">
        <v>453</v>
      </c>
    </row>
    <row r="53" spans="2:3" ht="60" customHeight="1" x14ac:dyDescent="0.25">
      <c r="B53" s="16" t="s">
        <v>454</v>
      </c>
      <c r="C53" s="16" t="s">
        <v>455</v>
      </c>
    </row>
    <row r="54" spans="2:3" ht="18.5" customHeight="1" x14ac:dyDescent="0.25">
      <c r="B54" s="16" t="s">
        <v>456</v>
      </c>
      <c r="C54" s="16" t="s">
        <v>457</v>
      </c>
    </row>
    <row r="55" spans="2:3" ht="18.5" customHeight="1" x14ac:dyDescent="0.25">
      <c r="B55" s="16" t="s">
        <v>458</v>
      </c>
      <c r="C55" s="16" t="s">
        <v>459</v>
      </c>
    </row>
    <row r="56" spans="2:3" ht="27.5" customHeight="1" x14ac:dyDescent="0.25">
      <c r="B56" s="16" t="s">
        <v>460</v>
      </c>
      <c r="C56" s="16" t="s">
        <v>461</v>
      </c>
    </row>
    <row r="57" spans="2:3" ht="18.5" customHeight="1" x14ac:dyDescent="0.25">
      <c r="B57" s="16" t="s">
        <v>462</v>
      </c>
      <c r="C57" s="16" t="s">
        <v>463</v>
      </c>
    </row>
    <row r="58" spans="2:3" ht="18.5" customHeight="1" x14ac:dyDescent="0.25">
      <c r="B58" s="16" t="s">
        <v>167</v>
      </c>
      <c r="C58" s="16" t="s">
        <v>464</v>
      </c>
    </row>
    <row r="59" spans="2:3" ht="18.5" customHeight="1" x14ac:dyDescent="0.25">
      <c r="B59" s="16" t="s">
        <v>465</v>
      </c>
      <c r="C59" s="16" t="s">
        <v>466</v>
      </c>
    </row>
    <row r="60" spans="2:3" ht="18.5" customHeight="1" x14ac:dyDescent="0.25">
      <c r="B60" s="16" t="s">
        <v>467</v>
      </c>
      <c r="C60" s="16" t="s">
        <v>468</v>
      </c>
    </row>
    <row r="61" spans="2:3" ht="18.5" customHeight="1" x14ac:dyDescent="0.25">
      <c r="B61" s="16" t="s">
        <v>469</v>
      </c>
      <c r="C61" s="16" t="s">
        <v>470</v>
      </c>
    </row>
    <row r="62" spans="2:3" ht="15" customHeight="1" x14ac:dyDescent="0.25">
      <c r="B62" s="17"/>
      <c r="C62" s="17"/>
    </row>
    <row r="63" spans="2:3" ht="15" customHeight="1" x14ac:dyDescent="0.25"/>
    <row r="64" spans="2:3" ht="15" customHeight="1" x14ac:dyDescent="0.25"/>
    <row r="65" ht="15" customHeight="1" x14ac:dyDescent="0.25"/>
  </sheetData>
  <mergeCells count="1">
    <mergeCell ref="B1:C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5B03C395E844AC4CABFD6F06D5CB" ma:contentTypeVersion="15" ma:contentTypeDescription="Create a new document." ma:contentTypeScope="" ma:versionID="b21b9ec603c0ba9d8f0cbde3a290c5cd">
  <xsd:schema xmlns:xsd="http://www.w3.org/2001/XMLSchema" xmlns:xs="http://www.w3.org/2001/XMLSchema" xmlns:p="http://schemas.microsoft.com/office/2006/metadata/properties" xmlns:ns1="http://schemas.microsoft.com/sharepoint/v3" xmlns:ns2="3907ed95-b905-42ff-80db-662cfe484b69" xmlns:ns3="e070104f-6a93-42ca-bba6-36f968ac7158" targetNamespace="http://schemas.microsoft.com/office/2006/metadata/properties" ma:root="true" ma:fieldsID="2af1370705ade49a67d4c5414de32dad" ns1:_="" ns2:_="" ns3:_="">
    <xsd:import namespace="http://schemas.microsoft.com/sharepoint/v3"/>
    <xsd:import namespace="3907ed95-b905-42ff-80db-662cfe484b69"/>
    <xsd:import namespace="e070104f-6a93-42ca-bba6-36f968ac71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Descrip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7ed95-b905-42ff-80db-662cfe484b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a04c0d-a327-4310-9564-de1d16f8ab6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Descriptions" ma:index="22" nillable="true" ma:displayName="Descriptions" ma:description="Description of the nature of information in file or folder" ma:format="Dropdown" ma:internalName="Description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0104f-6a93-42ca-bba6-36f968ac71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ecd5ff-fa6f-4c59-b424-c2240a7d9f31}" ma:internalName="TaxCatchAll" ma:showField="CatchAllData" ma:web="e070104f-6a93-42ca-bba6-36f968ac7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070104f-6a93-42ca-bba6-36f968ac7158" xsi:nil="true"/>
    <Descriptions xmlns="3907ed95-b905-42ff-80db-662cfe484b69" xsi:nil="true"/>
    <_ip_UnifiedCompliancePolicyProperties xmlns="http://schemas.microsoft.com/sharepoint/v3" xsi:nil="true"/>
    <lcf76f155ced4ddcb4097134ff3c332f xmlns="3907ed95-b905-42ff-80db-662cfe484b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CCC074-4EA5-4D2B-A195-8DA0813EA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07ed95-b905-42ff-80db-662cfe484b69"/>
    <ds:schemaRef ds:uri="e070104f-6a93-42ca-bba6-36f968ac7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1AE39A-1815-49EB-9F5C-58F76576E8A2}">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e070104f-6a93-42ca-bba6-36f968ac7158"/>
    <ds:schemaRef ds:uri="http://schemas.openxmlformats.org/package/2006/metadata/core-properties"/>
    <ds:schemaRef ds:uri="3907ed95-b905-42ff-80db-662cfe484b69"/>
    <ds:schemaRef ds:uri="http://www.w3.org/XML/1998/namespace"/>
  </ds:schemaRefs>
</ds:datastoreItem>
</file>

<file path=customXml/itemProps3.xml><?xml version="1.0" encoding="utf-8"?>
<ds:datastoreItem xmlns:ds="http://schemas.openxmlformats.org/officeDocument/2006/customXml" ds:itemID="{DC502B54-8FCC-49DC-872A-E521F26ED7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ESG Performance Data 1</vt:lpstr>
      <vt:lpstr>ESG Performance Data 2</vt:lpstr>
      <vt:lpstr>ESG Performance Data 3</vt:lpstr>
      <vt:lpstr>ESG Performance Data 4</vt:lpstr>
      <vt:lpstr>Climate Change Scenario</vt:lpstr>
      <vt:lpstr>Glossary</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Asus</cp:lastModifiedBy>
  <cp:revision>2</cp:revision>
  <dcterms:created xsi:type="dcterms:W3CDTF">2024-09-04T07:14:54Z</dcterms:created>
  <dcterms:modified xsi:type="dcterms:W3CDTF">2025-10-17T14:34:20Z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0x010100ACB65B03C395E844AC4CABFD6F06D5CB</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